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nationalauditoffice.sharepoint.com/sites/TMHR/Shared Documents/Diversity/2.1.Annual Report/2024 Annual Report/"/>
    </mc:Choice>
  </mc:AlternateContent>
  <xr:revisionPtr revIDLastSave="0" documentId="8_{CFA0C64A-AEA6-426B-A48B-8B8EC7C3894E}" xr6:coauthVersionLast="47" xr6:coauthVersionMax="47" xr10:uidLastSave="{00000000-0000-0000-0000-000000000000}"/>
  <bookViews>
    <workbookView xWindow="30612" yWindow="-1512" windowWidth="30936" windowHeight="16896" activeTab="2" xr2:uid="{00000000-000D-0000-FFFF-FFFF00000000}"/>
  </bookViews>
  <sheets>
    <sheet name="Key" sheetId="25" r:id="rId1"/>
    <sheet name="Workforce 1" sheetId="12" r:id="rId2"/>
    <sheet name="Workforce 2" sheetId="19" r:id="rId3"/>
    <sheet name="Workforce 3" sheetId="24" r:id="rId4"/>
    <sheet name="Graduate Recruitment" sheetId="28" r:id="rId5"/>
    <sheet name="Experienced hire recruitment" sheetId="16" r:id="rId6"/>
    <sheet name="Applications for promotion" sheetId="27" r:id="rId7"/>
    <sheet name="Actual promotions" sheetId="21" r:id="rId8"/>
  </sheets>
  <definedNames>
    <definedName name="_xlnm.Print_Area" localSheetId="7">'Actual promotions'!$A$1:$L$76</definedName>
    <definedName name="_xlnm.Print_Area" localSheetId="6">'Applications for promotion'!$A$1:$L$72</definedName>
    <definedName name="_xlnm.Print_Area" localSheetId="5">'Experienced hire recruitment'!$A$1:$Q$65</definedName>
    <definedName name="_xlnm.Print_Area" localSheetId="1">'Workforce 1'!$A$1:$U$66</definedName>
    <definedName name="_xlnm.Print_Area" localSheetId="2">'Workforce 2'!$A$1:$M$35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27" l="1"/>
  <c r="L33" i="19"/>
  <c r="J33" i="19"/>
  <c r="H33" i="19"/>
  <c r="F33" i="19"/>
  <c r="D33" i="19"/>
  <c r="J15" i="19"/>
  <c r="H15" i="19"/>
  <c r="F15" i="19"/>
  <c r="D15" i="19"/>
  <c r="T66" i="12"/>
  <c r="R66" i="12"/>
  <c r="P66" i="12"/>
  <c r="N66" i="12"/>
  <c r="L66" i="12"/>
  <c r="J66" i="12"/>
  <c r="H66" i="12"/>
  <c r="F66" i="12"/>
  <c r="D66" i="12"/>
  <c r="N48" i="12"/>
  <c r="L48" i="12"/>
  <c r="J48" i="12"/>
  <c r="H48" i="12"/>
  <c r="F48" i="12"/>
  <c r="D48" i="12"/>
  <c r="H33" i="12"/>
  <c r="F33" i="12"/>
  <c r="D33" i="12"/>
  <c r="N16" i="12"/>
  <c r="L16" i="12"/>
  <c r="J16" i="12"/>
  <c r="H16" i="12"/>
  <c r="F16" i="12"/>
  <c r="D16" i="12"/>
  <c r="E56" i="21"/>
  <c r="F56" i="21"/>
  <c r="G56" i="21"/>
  <c r="H56" i="21"/>
  <c r="I56" i="21"/>
  <c r="J56" i="21"/>
  <c r="K56" i="21"/>
  <c r="L56" i="21"/>
  <c r="D56" i="21"/>
  <c r="F27" i="21"/>
  <c r="G70" i="21"/>
  <c r="F70" i="21"/>
  <c r="E70" i="21"/>
  <c r="D70" i="21"/>
  <c r="C70" i="21"/>
  <c r="C56" i="21"/>
  <c r="F41" i="21"/>
  <c r="E41" i="21"/>
  <c r="D41" i="21"/>
  <c r="C41" i="21"/>
  <c r="E27" i="21"/>
  <c r="D27" i="21"/>
  <c r="C27" i="21"/>
  <c r="G14" i="21"/>
  <c r="F14" i="21"/>
  <c r="E14" i="21"/>
  <c r="D14" i="21"/>
  <c r="C14" i="21"/>
  <c r="D70" i="27"/>
  <c r="E70" i="27"/>
  <c r="F70" i="27"/>
  <c r="G70" i="27"/>
  <c r="C70" i="27"/>
  <c r="F56" i="27"/>
  <c r="G56" i="27"/>
  <c r="H56" i="27"/>
  <c r="I56" i="27"/>
  <c r="J56" i="27"/>
  <c r="K56" i="27"/>
  <c r="L56" i="27"/>
  <c r="C56" i="27"/>
  <c r="F41" i="27"/>
  <c r="E41" i="27"/>
  <c r="D41" i="27"/>
  <c r="C41" i="27"/>
  <c r="E27" i="27"/>
  <c r="F27" i="27"/>
  <c r="D27" i="27"/>
  <c r="C27" i="27"/>
  <c r="E14" i="27"/>
  <c r="F14" i="27"/>
  <c r="G14" i="27"/>
  <c r="D14" i="27"/>
  <c r="C14" i="27"/>
  <c r="L77" i="28"/>
  <c r="L76" i="28"/>
  <c r="L69" i="28"/>
  <c r="L70" i="28"/>
  <c r="L71" i="28"/>
  <c r="L72" i="28"/>
  <c r="L73" i="28"/>
  <c r="L74" i="28"/>
  <c r="L75" i="28"/>
  <c r="L68" i="28"/>
  <c r="I52" i="28"/>
  <c r="I53" i="28"/>
  <c r="I54" i="28"/>
  <c r="I55" i="28"/>
  <c r="I56" i="28"/>
  <c r="I57" i="28"/>
  <c r="I58" i="28"/>
  <c r="I59" i="28"/>
  <c r="I60" i="28"/>
  <c r="I51" i="28"/>
  <c r="K78" i="28"/>
  <c r="J78" i="28"/>
  <c r="I78" i="28"/>
  <c r="H78" i="28"/>
  <c r="G78" i="28"/>
  <c r="F78" i="28"/>
  <c r="E78" i="28"/>
  <c r="D78" i="28"/>
  <c r="C78" i="28"/>
  <c r="H61" i="28"/>
  <c r="G61" i="28"/>
  <c r="F61" i="28"/>
  <c r="E61" i="28"/>
  <c r="D61" i="28"/>
  <c r="C61" i="28"/>
  <c r="H35" i="28"/>
  <c r="H36" i="28"/>
  <c r="H37" i="28"/>
  <c r="H38" i="28"/>
  <c r="H39" i="28"/>
  <c r="H40" i="28"/>
  <c r="H41" i="28"/>
  <c r="H42" i="28"/>
  <c r="H43" i="28"/>
  <c r="H34" i="28"/>
  <c r="G44" i="28"/>
  <c r="F44" i="28"/>
  <c r="E44" i="28"/>
  <c r="D44" i="28"/>
  <c r="C44" i="28"/>
  <c r="K23" i="28"/>
  <c r="J23" i="28"/>
  <c r="I23" i="28"/>
  <c r="G23" i="28"/>
  <c r="F23" i="28"/>
  <c r="E23" i="28"/>
  <c r="D23" i="28"/>
  <c r="C23" i="28"/>
  <c r="H14" i="28"/>
  <c r="H15" i="28"/>
  <c r="H16" i="28"/>
  <c r="H17" i="28"/>
  <c r="H18" i="28"/>
  <c r="L18" i="28" s="1"/>
  <c r="H19" i="28"/>
  <c r="H20" i="28"/>
  <c r="H21" i="28"/>
  <c r="H22" i="28"/>
  <c r="L22" i="28" s="1"/>
  <c r="H13" i="28"/>
  <c r="L13" i="28" s="1"/>
  <c r="M32" i="19"/>
  <c r="K32" i="19"/>
  <c r="I32" i="19"/>
  <c r="G32" i="19"/>
  <c r="G14" i="19"/>
  <c r="E14" i="19"/>
  <c r="O15" i="12"/>
  <c r="M15" i="12"/>
  <c r="I15" i="12"/>
  <c r="G15" i="12"/>
  <c r="E15" i="12"/>
  <c r="I32" i="12"/>
  <c r="G32" i="12"/>
  <c r="E32" i="12"/>
  <c r="O47" i="12"/>
  <c r="M47" i="12"/>
  <c r="I47" i="12"/>
  <c r="G47" i="12"/>
  <c r="E47" i="12"/>
  <c r="U65" i="12"/>
  <c r="S65" i="12"/>
  <c r="Q65" i="12"/>
  <c r="O65" i="12"/>
  <c r="M65" i="12"/>
  <c r="K65" i="12"/>
  <c r="I65" i="12"/>
  <c r="G65" i="12"/>
  <c r="E65" i="12"/>
  <c r="U63" i="12"/>
  <c r="Q63" i="12"/>
  <c r="O63" i="12"/>
  <c r="M63" i="12"/>
  <c r="K63" i="12"/>
  <c r="I63" i="12"/>
  <c r="U64" i="12"/>
  <c r="S64" i="12"/>
  <c r="Q64" i="12"/>
  <c r="O64" i="12"/>
  <c r="M64" i="12"/>
  <c r="K64" i="12"/>
  <c r="I64" i="12"/>
  <c r="G64" i="12"/>
  <c r="E64" i="12"/>
  <c r="O46" i="12"/>
  <c r="M46" i="12"/>
  <c r="I46" i="12"/>
  <c r="E46" i="12"/>
  <c r="G46" i="12"/>
  <c r="I31" i="12"/>
  <c r="G31" i="12"/>
  <c r="E31" i="12"/>
  <c r="O14" i="12"/>
  <c r="M14" i="12"/>
  <c r="I14" i="12"/>
  <c r="G14" i="12"/>
  <c r="E14" i="12"/>
  <c r="K13" i="19"/>
  <c r="G13" i="19"/>
  <c r="E13" i="19"/>
  <c r="M31" i="19"/>
  <c r="K31" i="19"/>
  <c r="I31" i="19"/>
  <c r="G31" i="19"/>
  <c r="M30" i="19"/>
  <c r="K30" i="19"/>
  <c r="I30" i="19"/>
  <c r="K12" i="19"/>
  <c r="G12" i="19"/>
  <c r="E12" i="19"/>
  <c r="G63" i="12"/>
  <c r="E63" i="12"/>
  <c r="O45" i="12"/>
  <c r="M45" i="12"/>
  <c r="I45" i="12"/>
  <c r="G45" i="12"/>
  <c r="E45" i="12"/>
  <c r="I30" i="12"/>
  <c r="G30" i="12"/>
  <c r="E30" i="12"/>
  <c r="O13" i="12"/>
  <c r="M13" i="12"/>
  <c r="G13" i="12"/>
  <c r="O12" i="12"/>
  <c r="M12" i="12"/>
  <c r="K12" i="12"/>
  <c r="I12" i="12"/>
  <c r="G12" i="12"/>
  <c r="E12" i="12"/>
  <c r="I29" i="12"/>
  <c r="G29" i="12"/>
  <c r="E29" i="12"/>
  <c r="O44" i="12"/>
  <c r="M44" i="12"/>
  <c r="K44" i="12"/>
  <c r="I44" i="12"/>
  <c r="G44" i="12"/>
  <c r="E44" i="12"/>
  <c r="U62" i="12"/>
  <c r="S62" i="12"/>
  <c r="Q62" i="12"/>
  <c r="O62" i="12"/>
  <c r="M62" i="12"/>
  <c r="K62" i="12"/>
  <c r="I62" i="12"/>
  <c r="G62" i="12"/>
  <c r="E62" i="12"/>
  <c r="I11" i="19"/>
  <c r="G11" i="19"/>
  <c r="E11" i="19"/>
  <c r="M29" i="19"/>
  <c r="K29" i="19"/>
  <c r="I29" i="19"/>
  <c r="G29" i="19"/>
  <c r="M28" i="19"/>
  <c r="K28" i="19"/>
  <c r="I28" i="19"/>
  <c r="G28" i="19"/>
  <c r="E28" i="19"/>
  <c r="K10" i="19"/>
  <c r="I10" i="19"/>
  <c r="G10" i="19"/>
  <c r="E10" i="19"/>
  <c r="U61" i="12"/>
  <c r="S61" i="12"/>
  <c r="Q61" i="12"/>
  <c r="O61" i="12"/>
  <c r="M61" i="12"/>
  <c r="K61" i="12"/>
  <c r="I61" i="12"/>
  <c r="G61" i="12"/>
  <c r="E61" i="12"/>
  <c r="O43" i="12"/>
  <c r="M43" i="12"/>
  <c r="I43" i="12"/>
  <c r="G43" i="12"/>
  <c r="E43" i="12"/>
  <c r="I28" i="12"/>
  <c r="G28" i="12"/>
  <c r="E28" i="12"/>
  <c r="O11" i="12"/>
  <c r="M11" i="12"/>
  <c r="I11" i="12"/>
  <c r="G11" i="12"/>
  <c r="E11" i="12"/>
  <c r="K11" i="12"/>
  <c r="M27" i="19"/>
  <c r="K27" i="19"/>
  <c r="I27" i="19"/>
  <c r="G27" i="19"/>
  <c r="K9" i="19"/>
  <c r="G9" i="19"/>
  <c r="E9" i="19"/>
  <c r="U60" i="12"/>
  <c r="S60" i="12"/>
  <c r="Q60" i="12"/>
  <c r="O60" i="12"/>
  <c r="M60" i="12"/>
  <c r="K60" i="12"/>
  <c r="I60" i="12"/>
  <c r="G60" i="12"/>
  <c r="E60" i="12"/>
  <c r="O42" i="12"/>
  <c r="M42" i="12"/>
  <c r="K42" i="12"/>
  <c r="I42" i="12"/>
  <c r="G42" i="12"/>
  <c r="E42" i="12"/>
  <c r="I27" i="12"/>
  <c r="G27" i="12"/>
  <c r="E27" i="12"/>
  <c r="O10" i="12"/>
  <c r="M10" i="12"/>
  <c r="K10" i="12"/>
  <c r="I10" i="12"/>
  <c r="G10" i="12"/>
  <c r="E10" i="12"/>
  <c r="O9" i="12"/>
  <c r="M9" i="12"/>
  <c r="I9" i="12"/>
  <c r="G9" i="12"/>
  <c r="E9" i="12"/>
  <c r="I26" i="12"/>
  <c r="G26" i="12"/>
  <c r="E26" i="12"/>
  <c r="O41" i="12"/>
  <c r="M41" i="12"/>
  <c r="K41" i="12"/>
  <c r="I41" i="12"/>
  <c r="G41" i="12"/>
  <c r="E41" i="12"/>
  <c r="U59" i="12"/>
  <c r="S59" i="12"/>
  <c r="Q59" i="12"/>
  <c r="O59" i="12"/>
  <c r="M59" i="12"/>
  <c r="K59" i="12"/>
  <c r="I59" i="12"/>
  <c r="G59" i="12"/>
  <c r="E59" i="12"/>
  <c r="M26" i="19"/>
  <c r="K26" i="19"/>
  <c r="I26" i="19"/>
  <c r="G26" i="19"/>
  <c r="K8" i="19"/>
  <c r="G8" i="19"/>
  <c r="E8" i="19"/>
  <c r="M25" i="19"/>
  <c r="K25" i="19"/>
  <c r="I25" i="19"/>
  <c r="G25" i="19"/>
  <c r="K7" i="19"/>
  <c r="G7" i="19"/>
  <c r="E7" i="19"/>
  <c r="U58" i="12"/>
  <c r="S58" i="12"/>
  <c r="Q58" i="12"/>
  <c r="O58" i="12"/>
  <c r="M58" i="12"/>
  <c r="K58" i="12"/>
  <c r="I58" i="12"/>
  <c r="G58" i="12"/>
  <c r="E58" i="12"/>
  <c r="O40" i="12"/>
  <c r="M40" i="12"/>
  <c r="K40" i="12"/>
  <c r="I40" i="12"/>
  <c r="G40" i="12"/>
  <c r="E40" i="12"/>
  <c r="I25" i="12"/>
  <c r="G25" i="12"/>
  <c r="E25" i="12"/>
  <c r="O8" i="12"/>
  <c r="M8" i="12"/>
  <c r="I8" i="12"/>
  <c r="G8" i="12"/>
  <c r="E8" i="12"/>
  <c r="C33" i="19"/>
  <c r="C15" i="19"/>
  <c r="C66" i="12"/>
  <c r="C48" i="12"/>
  <c r="C33" i="12"/>
  <c r="C16" i="12"/>
  <c r="U57" i="12"/>
  <c r="S57" i="12"/>
  <c r="Q57" i="12"/>
  <c r="M57" i="12"/>
  <c r="K57" i="12"/>
  <c r="I57" i="12"/>
  <c r="G57" i="12"/>
  <c r="E57" i="12"/>
  <c r="O39" i="12"/>
  <c r="M39" i="12"/>
  <c r="K39" i="12"/>
  <c r="G39" i="12"/>
  <c r="I39" i="12"/>
  <c r="E39" i="12"/>
  <c r="I24" i="12"/>
  <c r="G24" i="12"/>
  <c r="E24" i="12"/>
  <c r="O7" i="12"/>
  <c r="M7" i="12"/>
  <c r="G7" i="12"/>
  <c r="E7" i="12"/>
  <c r="M24" i="19"/>
  <c r="K24" i="19"/>
  <c r="I24" i="19"/>
  <c r="G6" i="19"/>
  <c r="E6" i="19"/>
  <c r="K6" i="19"/>
  <c r="K23" i="19"/>
  <c r="M23" i="19"/>
  <c r="G5" i="19"/>
  <c r="E5" i="19"/>
  <c r="G23" i="12"/>
  <c r="E23" i="12"/>
  <c r="M6" i="12"/>
  <c r="I6" i="12"/>
  <c r="U56" i="12"/>
  <c r="S56" i="12"/>
  <c r="M56" i="12"/>
  <c r="G56" i="12"/>
  <c r="E56" i="12"/>
  <c r="O38" i="12"/>
  <c r="M38" i="12"/>
  <c r="I38" i="12"/>
  <c r="G38" i="12"/>
  <c r="E38" i="12"/>
  <c r="B27" i="24"/>
  <c r="B24" i="24"/>
  <c r="B21" i="24"/>
  <c r="B19" i="24"/>
  <c r="B17" i="24"/>
  <c r="D21" i="24"/>
  <c r="I17" i="24"/>
  <c r="J24" i="24"/>
  <c r="I23" i="24" s="1"/>
  <c r="O22" i="24"/>
  <c r="O21" i="24"/>
  <c r="P23" i="24"/>
  <c r="O20" i="24" s="1"/>
  <c r="E27" i="24"/>
  <c r="D26" i="24" s="1"/>
  <c r="D10" i="24"/>
  <c r="D9" i="24"/>
  <c r="D5" i="24"/>
  <c r="I6" i="24"/>
  <c r="I5" i="24"/>
  <c r="I4" i="24"/>
  <c r="O3" i="24"/>
  <c r="P9" i="24"/>
  <c r="O8" i="24" s="1"/>
  <c r="J8" i="24"/>
  <c r="I7" i="24" s="1"/>
  <c r="E13" i="24"/>
  <c r="D8" i="24" s="1"/>
  <c r="H64" i="16"/>
  <c r="G64" i="16"/>
  <c r="F64" i="16"/>
  <c r="E64" i="16"/>
  <c r="D64" i="16"/>
  <c r="C64" i="16"/>
  <c r="J48" i="16"/>
  <c r="K48" i="16"/>
  <c r="F48" i="16"/>
  <c r="I48" i="16"/>
  <c r="H48" i="16"/>
  <c r="G48" i="16"/>
  <c r="E48" i="16"/>
  <c r="D48" i="16"/>
  <c r="C48" i="16"/>
  <c r="C30" i="16"/>
  <c r="D30" i="16"/>
  <c r="E30" i="16"/>
  <c r="F30" i="16"/>
  <c r="G30" i="16"/>
  <c r="H30" i="16"/>
  <c r="I30" i="16"/>
  <c r="E15" i="16"/>
  <c r="C15" i="16"/>
  <c r="D15" i="16"/>
  <c r="I61" i="28" l="1"/>
  <c r="L78" i="28"/>
  <c r="H23" i="28"/>
  <c r="H44" i="28"/>
  <c r="L17" i="28"/>
  <c r="L15" i="28"/>
  <c r="L20" i="28"/>
  <c r="L19" i="28"/>
  <c r="L16" i="28"/>
  <c r="L14" i="28"/>
  <c r="L21" i="28"/>
  <c r="L23" i="28" s="1"/>
  <c r="I8" i="24"/>
  <c r="D17" i="24"/>
  <c r="D18" i="24"/>
  <c r="D19" i="24"/>
  <c r="D12" i="24"/>
  <c r="I16" i="24"/>
  <c r="D20" i="24"/>
  <c r="D3" i="24"/>
  <c r="O4" i="24"/>
  <c r="D11" i="24"/>
  <c r="O15" i="24"/>
  <c r="I18" i="24"/>
  <c r="D22" i="24"/>
  <c r="O5" i="24"/>
  <c r="O9" i="24" s="1"/>
  <c r="O16" i="24"/>
  <c r="I19" i="24"/>
  <c r="D23" i="24"/>
  <c r="O6" i="24"/>
  <c r="D4" i="24"/>
  <c r="O17" i="24"/>
  <c r="I20" i="24"/>
  <c r="D24" i="24"/>
  <c r="O7" i="24"/>
  <c r="D6" i="24"/>
  <c r="O18" i="24"/>
  <c r="I21" i="24"/>
  <c r="D25" i="24"/>
  <c r="D7" i="24"/>
  <c r="O19" i="24"/>
  <c r="I22" i="24"/>
  <c r="O23" i="24" l="1"/>
  <c r="I24" i="24"/>
  <c r="D27" i="24"/>
  <c r="D13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tc={2AD2869B-1F85-4805-872B-263E1477D1B8}</author>
    <author>tc={069AE02F-B280-4BBF-9987-1F039C610A5A}</author>
    <author>tc={0EC64700-0A35-4947-AE45-9BA8A8185CAF}</author>
    <author>tc={A795E99B-EFF5-41C3-91C3-2545DAE377E2}</author>
    <author>tc={ABC2E615-DEC9-4771-A8D8-80196F9DD997}</author>
    <author>tc={D3476833-541B-46AB-A8CA-D4A2AEF51F36}</author>
    <author>tc={17E82CCD-1324-4130-B5CD-2C43C67C321A}</author>
  </authors>
  <commentList>
    <comment ref="C11" authorId="0" shapeId="0" xr:uid="{2AD2869B-1F85-4805-872B-263E1477D1B8}">
      <text>
        <t>[Threaded comment]
Your version of Excel allows you to read this threaded comment; however, any edits to it will get removed if the file is opened in a newer version of Excel. Learn more: https://go.microsoft.com/fwlink/?linkid=870924
Comment:
    Asian or Asian British - Any other Asian background
Asian or Asian British - Bangladeshi
Asian or Asian British - Indian
Asian or Asian British - Pakistani
Reply:
    We withdrew the offer as the candidate didn't have the UCAS required.</t>
      </text>
    </comment>
    <comment ref="D11" authorId="1" shapeId="0" xr:uid="{069AE02F-B280-4BBF-9987-1F039C610A5A}">
      <text>
        <t>[Threaded comment]
Your version of Excel allows you to read this threaded comment; however, any edits to it will get removed if the file is opened in a newer version of Excel. Learn more: https://go.microsoft.com/fwlink/?linkid=870924
Comment:
    Black or Black British - African
Black or Black British - Any other background
Black or Black British - Caribbean</t>
      </text>
    </comment>
    <comment ref="E11" authorId="2" shapeId="0" xr:uid="{0EC64700-0A35-4947-AE45-9BA8A8185CAF}">
      <text>
        <t>[Threaded comment]
Your version of Excel allows you to read this threaded comment; however, any edits to it will get removed if the file is opened in a newer version of Excel. Learn more: https://go.microsoft.com/fwlink/?linkid=870924
Comment:
    Asian or Asian British - Chinese</t>
      </text>
    </comment>
    <comment ref="F11" authorId="3" shapeId="0" xr:uid="{A795E99B-EFF5-41C3-91C3-2545DAE377E2}">
      <text>
        <t>[Threaded comment]
Your version of Excel allows you to read this threaded comment; however, any edits to it will get removed if the file is opened in a newer version of Excel. Learn more: https://go.microsoft.com/fwlink/?linkid=870924
Comment:
    Mixed - Any other background
Mixed - White and Asian
Mixed - White and Black African
Mixed - White and Black Caribbean</t>
      </text>
    </comment>
    <comment ref="G11" authorId="4" shapeId="0" xr:uid="{ABC2E615-DEC9-4771-A8D8-80196F9DD997}">
      <text>
        <t>[Threaded comment]
Your version of Excel allows you to read this threaded comment; however, any edits to it will get removed if the file is opened in a newer version of Excel. Learn more: https://go.microsoft.com/fwlink/?linkid=870924
Comment:
    Any other ethnic group
Arab</t>
      </text>
    </comment>
    <comment ref="I11" authorId="5" shapeId="0" xr:uid="{D3476833-541B-46AB-A8CA-D4A2AEF51F36}">
      <text>
        <t>[Threaded comment]
Your version of Excel allows you to read this threaded comment; however, any edits to it will get removed if the file is opened in a newer version of Excel. Learn more: https://go.microsoft.com/fwlink/?linkid=870924
Comment:
    White - British
White - Irish
White - Other</t>
      </text>
    </comment>
    <comment ref="K75" authorId="6" shapeId="0" xr:uid="{17E82CCD-1324-4130-B5CD-2C43C67C321A}">
      <text>
        <t>[Threaded comment]
Your version of Excel allows you to read this threaded comment; however, any edits to it will get removed if the file is opened in a newer version of Excel. Learn more: https://go.microsoft.com/fwlink/?linkid=870924
Comment:
    We withdrew the offer.</t>
      </text>
    </comment>
  </commentList>
</comments>
</file>

<file path=xl/sharedStrings.xml><?xml version="1.0" encoding="utf-8"?>
<sst xmlns="http://schemas.openxmlformats.org/spreadsheetml/2006/main" count="708" uniqueCount="186">
  <si>
    <t xml:space="preserve">Classification </t>
  </si>
  <si>
    <t xml:space="preserve">FF ‘NAO Grade (job role)’ column </t>
  </si>
  <si>
    <t>We can report socio-economic background in three groups, following this guide:</t>
  </si>
  <si>
    <t>Executive Directors</t>
  </si>
  <si>
    <t>Executive Director</t>
  </si>
  <si>
    <t>Senior management</t>
  </si>
  <si>
    <r>
      <t>More-advantaged</t>
    </r>
    <r>
      <rPr>
        <sz val="11"/>
        <color rgb="FF000000"/>
        <rFont val="Calibri"/>
        <family val="2"/>
        <scheme val="minor"/>
      </rPr>
      <t> – modern professional &amp; traditional occupations; senior or junior managers or administrators.</t>
    </r>
  </si>
  <si>
    <t>Directors</t>
  </si>
  <si>
    <t>Director</t>
  </si>
  <si>
    <r>
      <t>Intermediate</t>
    </r>
    <r>
      <rPr>
        <sz val="11"/>
        <color rgb="FF000000"/>
        <rFont val="Calibri"/>
        <family val="2"/>
        <scheme val="minor"/>
      </rPr>
      <t> – clerical and intermediate occupations; small business owners.</t>
    </r>
  </si>
  <si>
    <r>
      <t>Senior Audit Manager</t>
    </r>
    <r>
      <rPr>
        <sz val="11"/>
        <color theme="4"/>
        <rFont val="Calibri"/>
        <family val="2"/>
        <scheme val="minor"/>
      </rPr>
      <t xml:space="preserve"> (formerly Audit Manager)</t>
    </r>
  </si>
  <si>
    <t xml:space="preserve">Senior Audit Manager </t>
  </si>
  <si>
    <t>Middle managers</t>
  </si>
  <si>
    <r>
      <t>Less-advantaged backgrounds</t>
    </r>
    <r>
      <rPr>
        <sz val="11"/>
        <color rgb="FF000000"/>
        <rFont val="Calibri"/>
        <family val="2"/>
        <scheme val="minor"/>
      </rPr>
      <t> – technical and craft occupations; routine, semi-routine manual and service occupations; long-term unemployed.</t>
    </r>
  </si>
  <si>
    <t xml:space="preserve">Audit Manager </t>
  </si>
  <si>
    <r>
      <t>Exclude</t>
    </r>
    <r>
      <rPr>
        <sz val="11"/>
        <color rgb="FF000000"/>
        <rFont val="Calibri"/>
        <family val="2"/>
        <scheme val="minor"/>
      </rPr>
      <t> – other; I prefer not to say.</t>
    </r>
  </si>
  <si>
    <r>
      <t xml:space="preserve">Senior Auditor </t>
    </r>
    <r>
      <rPr>
        <sz val="11"/>
        <color theme="4"/>
        <rFont val="Calibri"/>
        <family val="2"/>
        <scheme val="minor"/>
      </rPr>
      <t>(formerly Audit Principal)</t>
    </r>
  </si>
  <si>
    <t>Senior Auditor</t>
  </si>
  <si>
    <t>Trainees</t>
  </si>
  <si>
    <r>
      <t> </t>
    </r>
    <r>
      <rPr>
        <sz val="10"/>
        <color theme="1"/>
        <rFont val="Arial"/>
        <family val="2"/>
      </rPr>
      <t>AA1, AA2, AA3</t>
    </r>
  </si>
  <si>
    <t>Administration officer Audit</t>
  </si>
  <si>
    <t>ATT (audit technician trainee)</t>
  </si>
  <si>
    <t>Audit technician</t>
  </si>
  <si>
    <r>
      <t xml:space="preserve">Senior Audit Associate </t>
    </r>
    <r>
      <rPr>
        <sz val="10"/>
        <color theme="4"/>
        <rFont val="Arial"/>
        <family val="2"/>
      </rPr>
      <t>(formerly auditor)</t>
    </r>
  </si>
  <si>
    <t>SAN/AN/ Data scientist</t>
  </si>
  <si>
    <t xml:space="preserve">Senior Analyst, Analyst, Data Scientist </t>
  </si>
  <si>
    <t>Corporate</t>
  </si>
  <si>
    <t>Band 1</t>
  </si>
  <si>
    <t>Band 2</t>
  </si>
  <si>
    <t>Band 2, Senior Executive Assistant</t>
  </si>
  <si>
    <t>Band 3</t>
  </si>
  <si>
    <t>Workforce at end of March 2024</t>
  </si>
  <si>
    <t>Ethnicity</t>
  </si>
  <si>
    <t>Total</t>
  </si>
  <si>
    <t>Asian</t>
  </si>
  <si>
    <t xml:space="preserve">Black    </t>
  </si>
  <si>
    <t xml:space="preserve">Mixed   </t>
  </si>
  <si>
    <t>Other Ethnic Group</t>
  </si>
  <si>
    <t xml:space="preserve">White    </t>
  </si>
  <si>
    <t>Not Known</t>
  </si>
  <si>
    <t>Number</t>
  </si>
  <si>
    <t>%</t>
  </si>
  <si>
    <t>Senior Audit Manager</t>
  </si>
  <si>
    <t>New Audit Manager</t>
  </si>
  <si>
    <t xml:space="preserve">Senior Auditor </t>
  </si>
  <si>
    <t>Totals</t>
  </si>
  <si>
    <t>Disability</t>
  </si>
  <si>
    <t>Total number</t>
  </si>
  <si>
    <t>Yes</t>
  </si>
  <si>
    <t>No</t>
  </si>
  <si>
    <t xml:space="preserve">Not known </t>
  </si>
  <si>
    <t/>
  </si>
  <si>
    <t>Social Mobility - School Type</t>
  </si>
  <si>
    <t xml:space="preserve">UK state school which is not selective basis of academics i.e. comprehensive </t>
  </si>
  <si>
    <t>UK state school which is selective basis of academics, faith or other grounds i.e. grammar</t>
  </si>
  <si>
    <t>UK Independent or fee paying school</t>
  </si>
  <si>
    <t>Other i.e. home school</t>
  </si>
  <si>
    <t>Attended school outside of UK</t>
  </si>
  <si>
    <t>Not declared or Not sure</t>
  </si>
  <si>
    <t>Social Mobility - Parental Occupation</t>
  </si>
  <si>
    <t xml:space="preserve">More-advantaged backgrounds </t>
  </si>
  <si>
    <t xml:space="preserve">Intermediate backgrounds </t>
  </si>
  <si>
    <t xml:space="preserve">	Less-advantaged socio-economic backgrounds </t>
  </si>
  <si>
    <t>Unknown</t>
  </si>
  <si>
    <t>Modern professional &amp; traditional professional occupations</t>
  </si>
  <si>
    <t>Senior, middle or junior managers or administrators</t>
  </si>
  <si>
    <t>Clerical and intermediate occupations</t>
  </si>
  <si>
    <t>Small business owners</t>
  </si>
  <si>
    <t>Routine, semi-routine manual and service occupations</t>
  </si>
  <si>
    <t>Long-term unemployed</t>
  </si>
  <si>
    <t xml:space="preserve">Technical and craft occupations </t>
  </si>
  <si>
    <t xml:space="preserve">Other </t>
  </si>
  <si>
    <t>Not declared</t>
  </si>
  <si>
    <t>Gender</t>
  </si>
  <si>
    <t xml:space="preserve">Total </t>
  </si>
  <si>
    <t>Female</t>
  </si>
  <si>
    <t>Male</t>
  </si>
  <si>
    <t>Non-Binary</t>
  </si>
  <si>
    <t>Not known</t>
  </si>
  <si>
    <t>Age</t>
  </si>
  <si>
    <t>16-19</t>
  </si>
  <si>
    <t>20-29</t>
  </si>
  <si>
    <t>30-39</t>
  </si>
  <si>
    <t>40-49</t>
  </si>
  <si>
    <t>50+</t>
  </si>
  <si>
    <t>Religion/Belief</t>
  </si>
  <si>
    <t>% employees</t>
  </si>
  <si>
    <t>N employees</t>
  </si>
  <si>
    <t>Sexual Orientation</t>
  </si>
  <si>
    <t>% of employees</t>
  </si>
  <si>
    <t>Christian</t>
  </si>
  <si>
    <t>Heterosexual</t>
  </si>
  <si>
    <t>Hindu</t>
  </si>
  <si>
    <t>Gay/Lesbian/Homosexual</t>
  </si>
  <si>
    <t>Jewish</t>
  </si>
  <si>
    <t>Bi-sexual</t>
  </si>
  <si>
    <t>Muslim</t>
  </si>
  <si>
    <t>Prefer not to say</t>
  </si>
  <si>
    <t>Other</t>
  </si>
  <si>
    <t>Sikh</t>
  </si>
  <si>
    <t>Buddhist</t>
  </si>
  <si>
    <t>Not disclosed</t>
  </si>
  <si>
    <t>No Religion</t>
  </si>
  <si>
    <t>Marriage and Civil partnership</t>
  </si>
  <si>
    <t>Social Mobility - School type</t>
  </si>
  <si>
    <t>Divorced</t>
  </si>
  <si>
    <t>Social Mobility - Parental occupation</t>
  </si>
  <si>
    <t>Living Together</t>
  </si>
  <si>
    <t>Professional backgrounds</t>
  </si>
  <si>
    <t>Married</t>
  </si>
  <si>
    <t>UK independent or fee-paying school</t>
  </si>
  <si>
    <t>Separated</t>
  </si>
  <si>
    <t>Intermediate backgrounds</t>
  </si>
  <si>
    <t>Single</t>
  </si>
  <si>
    <t>Small business owner</t>
  </si>
  <si>
    <t>Widowed</t>
  </si>
  <si>
    <t>Lower/ less-advantaged socio-economic backgrounds</t>
  </si>
  <si>
    <t>Not sure</t>
  </si>
  <si>
    <t>Civil Partner</t>
  </si>
  <si>
    <t>Graduate recruitment 2023</t>
  </si>
  <si>
    <t>Stage</t>
  </si>
  <si>
    <t>Total at each stage</t>
  </si>
  <si>
    <t>Black</t>
  </si>
  <si>
    <t>Chinese</t>
  </si>
  <si>
    <t>Mixed</t>
  </si>
  <si>
    <t>Total Ethnic Minorities</t>
  </si>
  <si>
    <t>White</t>
  </si>
  <si>
    <t>Prefer Not to Say</t>
  </si>
  <si>
    <t>N</t>
  </si>
  <si>
    <t>Total Applications Received</t>
  </si>
  <si>
    <t>Reject at Min Req Not Met</t>
  </si>
  <si>
    <t>Reject at NRT</t>
  </si>
  <si>
    <t>Reject at Competency Questions</t>
  </si>
  <si>
    <t>Reject after Telephone Interview</t>
  </si>
  <si>
    <t>Reject after Assessment Centre</t>
  </si>
  <si>
    <t>Withdrawn</t>
  </si>
  <si>
    <t>Offer Declined</t>
  </si>
  <si>
    <t>Offer Accepted</t>
  </si>
  <si>
    <t>Interns Accepted</t>
  </si>
  <si>
    <t>TOTAL ACCEPTED</t>
  </si>
  <si>
    <t>Key</t>
  </si>
  <si>
    <t>UCAS points, degree and right to work</t>
  </si>
  <si>
    <t>Reject at Application Stage</t>
  </si>
  <si>
    <t>Online numerical test stage</t>
  </si>
  <si>
    <t>Reject after Preliminary Interview</t>
  </si>
  <si>
    <t>Competency-based questions and telephone interview</t>
  </si>
  <si>
    <t>Non-binary</t>
  </si>
  <si>
    <t>Attended school outside UK</t>
  </si>
  <si>
    <t>Not declared/Prefer not to say/Not sure</t>
  </si>
  <si>
    <t>More-advantaged</t>
  </si>
  <si>
    <t>Intermediate</t>
  </si>
  <si>
    <t>Less advantaged backgrounds</t>
  </si>
  <si>
    <t>Not Declared</t>
  </si>
  <si>
    <t>N/A</t>
  </si>
  <si>
    <t>Exprerienced hire recruitment 2023-24</t>
  </si>
  <si>
    <t>Senior Auditor (formerly AP)</t>
  </si>
  <si>
    <t>SANs</t>
  </si>
  <si>
    <t>Analyst</t>
  </si>
  <si>
    <t>Data Science Intern</t>
  </si>
  <si>
    <t xml:space="preserve">Asian </t>
  </si>
  <si>
    <t>Prefer Not to say</t>
  </si>
  <si>
    <t>More-advantaged backgrounds</t>
  </si>
  <si>
    <t>Less-advantaged backgrounds</t>
  </si>
  <si>
    <t>0ther</t>
  </si>
  <si>
    <t xml:space="preserve">50-59 </t>
  </si>
  <si>
    <t>60+</t>
  </si>
  <si>
    <t>Application for promotions 2023-24</t>
  </si>
  <si>
    <t>Campaigns</t>
  </si>
  <si>
    <t>Total number of campaigns</t>
  </si>
  <si>
    <t>Total Number of Applications</t>
  </si>
  <si>
    <t>PNTS</t>
  </si>
  <si>
    <t>Audit Manager (new grade)</t>
  </si>
  <si>
    <t>n/a</t>
  </si>
  <si>
    <t>Senior Audit Associate</t>
  </si>
  <si>
    <t xml:space="preserve">Senior Analyst </t>
  </si>
  <si>
    <t xml:space="preserve">Band 1 </t>
  </si>
  <si>
    <t>Ethnic Minority</t>
  </si>
  <si>
    <t>Ethnicity Not Declared</t>
  </si>
  <si>
    <t xml:space="preserve">Disability </t>
  </si>
  <si>
    <t xml:space="preserve">Yes </t>
  </si>
  <si>
    <t xml:space="preserve">Social Mobility </t>
  </si>
  <si>
    <t>other</t>
  </si>
  <si>
    <t>Promotions 2023-24</t>
  </si>
  <si>
    <t>Total Number of Promotions</t>
  </si>
  <si>
    <r>
      <t xml:space="preserve">Audit Manager </t>
    </r>
    <r>
      <rPr>
        <sz val="11"/>
        <color theme="4"/>
        <rFont val="Calibri"/>
        <family val="2"/>
        <scheme val="minor"/>
      </rPr>
      <t>(New grade)</t>
    </r>
  </si>
  <si>
    <t>Audit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</si>
</sst>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theme="4"/>
      <name val="Arial"/>
      <family val="2"/>
    </font>
    <font>
      <sz val="11"/>
      <color theme="4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/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6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4" borderId="1" xfId="0" applyFont="1" applyFill="1" applyBorder="1"/>
    <xf numFmtId="0" fontId="1" fillId="0" borderId="0" xfId="1"/>
    <xf numFmtId="0" fontId="1" fillId="2" borderId="0" xfId="1" applyFill="1"/>
    <xf numFmtId="0" fontId="0" fillId="0" borderId="1" xfId="0" applyBorder="1"/>
    <xf numFmtId="0" fontId="10" fillId="0" borderId="0" xfId="0" applyFont="1"/>
    <xf numFmtId="0" fontId="10" fillId="0" borderId="0" xfId="1" applyFont="1"/>
    <xf numFmtId="0" fontId="0" fillId="0" borderId="0" xfId="1" applyFont="1"/>
    <xf numFmtId="0" fontId="2" fillId="4" borderId="1" xfId="0" applyFont="1" applyFill="1" applyBorder="1" applyAlignment="1">
      <alignment horizontal="center"/>
    </xf>
    <xf numFmtId="0" fontId="2" fillId="3" borderId="5" xfId="3" applyFont="1" applyFill="1" applyBorder="1"/>
    <xf numFmtId="0" fontId="2" fillId="3" borderId="3" xfId="3" applyFont="1" applyFill="1" applyBorder="1" applyAlignment="1">
      <alignment horizontal="center"/>
    </xf>
    <xf numFmtId="0" fontId="2" fillId="3" borderId="5" xfId="3" applyFont="1" applyFill="1" applyBorder="1" applyAlignment="1">
      <alignment horizontal="center"/>
    </xf>
    <xf numFmtId="0" fontId="2" fillId="0" borderId="0" xfId="3" applyFont="1"/>
    <xf numFmtId="164" fontId="2" fillId="0" borderId="0" xfId="3" applyNumberFormat="1" applyFont="1"/>
    <xf numFmtId="0" fontId="7" fillId="2" borderId="0" xfId="0" applyFont="1" applyFill="1"/>
    <xf numFmtId="0" fontId="1" fillId="0" borderId="0" xfId="3"/>
    <xf numFmtId="0" fontId="2" fillId="3" borderId="9" xfId="3" applyFont="1" applyFill="1" applyBorder="1"/>
    <xf numFmtId="0" fontId="2" fillId="3" borderId="8" xfId="3" applyFont="1" applyFill="1" applyBorder="1"/>
    <xf numFmtId="0" fontId="2" fillId="3" borderId="4" xfId="3" applyFont="1" applyFill="1" applyBorder="1" applyAlignment="1">
      <alignment horizontal="center"/>
    </xf>
    <xf numFmtId="164" fontId="1" fillId="0" borderId="0" xfId="1" applyNumberFormat="1"/>
    <xf numFmtId="164" fontId="0" fillId="0" borderId="0" xfId="0" applyNumberFormat="1"/>
    <xf numFmtId="0" fontId="1" fillId="0" borderId="0" xfId="3" applyAlignment="1">
      <alignment horizontal="left"/>
    </xf>
    <xf numFmtId="164" fontId="1" fillId="0" borderId="0" xfId="5" applyNumberFormat="1" applyFont="1" applyFill="1" applyBorder="1"/>
    <xf numFmtId="0" fontId="2" fillId="0" borderId="0" xfId="3" applyFont="1" applyAlignment="1">
      <alignment horizontal="left"/>
    </xf>
    <xf numFmtId="0" fontId="7" fillId="0" borderId="0" xfId="1" applyFont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wrapText="1"/>
    </xf>
    <xf numFmtId="1" fontId="0" fillId="0" borderId="0" xfId="0" applyNumberFormat="1"/>
    <xf numFmtId="0" fontId="2" fillId="3" borderId="11" xfId="3" applyFont="1" applyFill="1" applyBorder="1"/>
    <xf numFmtId="0" fontId="2" fillId="3" borderId="15" xfId="3" applyFont="1" applyFill="1" applyBorder="1"/>
    <xf numFmtId="0" fontId="2" fillId="0" borderId="3" xfId="3" applyFont="1" applyBorder="1" applyAlignment="1">
      <alignment horizontal="left"/>
    </xf>
    <xf numFmtId="2" fontId="0" fillId="0" borderId="0" xfId="0" applyNumberFormat="1"/>
    <xf numFmtId="0" fontId="2" fillId="0" borderId="0" xfId="3" applyFont="1" applyAlignment="1">
      <alignment horizontal="center"/>
    </xf>
    <xf numFmtId="164" fontId="1" fillId="0" borderId="0" xfId="3" applyNumberFormat="1" applyAlignment="1">
      <alignment horizontal="center"/>
    </xf>
    <xf numFmtId="10" fontId="1" fillId="0" borderId="0" xfId="1" applyNumberFormat="1"/>
    <xf numFmtId="0" fontId="8" fillId="0" borderId="0" xfId="1" applyFont="1"/>
    <xf numFmtId="0" fontId="2" fillId="4" borderId="3" xfId="3" applyFont="1" applyFill="1" applyBorder="1" applyAlignment="1">
      <alignment wrapText="1"/>
    </xf>
    <xf numFmtId="0" fontId="2" fillId="4" borderId="3" xfId="3" applyFont="1" applyFill="1" applyBorder="1" applyAlignment="1">
      <alignment horizontal="left"/>
    </xf>
    <xf numFmtId="164" fontId="2" fillId="4" borderId="3" xfId="3" applyNumberFormat="1" applyFont="1" applyFill="1" applyBorder="1"/>
    <xf numFmtId="164" fontId="2" fillId="4" borderId="14" xfId="1" applyNumberFormat="1" applyFont="1" applyFill="1" applyBorder="1"/>
    <xf numFmtId="0" fontId="2" fillId="4" borderId="3" xfId="1" applyFont="1" applyFill="1" applyBorder="1" applyAlignment="1">
      <alignment horizontal="left"/>
    </xf>
    <xf numFmtId="0" fontId="2" fillId="4" borderId="3" xfId="3" applyFont="1" applyFill="1" applyBorder="1"/>
    <xf numFmtId="0" fontId="12" fillId="0" borderId="0" xfId="1" applyFont="1"/>
    <xf numFmtId="164" fontId="12" fillId="0" borderId="0" xfId="1" applyNumberFormat="1" applyFont="1"/>
    <xf numFmtId="0" fontId="2" fillId="3" borderId="6" xfId="3" applyFont="1" applyFill="1" applyBorder="1" applyAlignment="1">
      <alignment horizontal="center"/>
    </xf>
    <xf numFmtId="0" fontId="2" fillId="4" borderId="11" xfId="4" applyFont="1" applyFill="1" applyBorder="1"/>
    <xf numFmtId="0" fontId="2" fillId="4" borderId="12" xfId="4" applyFont="1" applyFill="1" applyBorder="1"/>
    <xf numFmtId="0" fontId="2" fillId="4" borderId="13" xfId="4" applyFont="1" applyFill="1" applyBorder="1"/>
    <xf numFmtId="0" fontId="2" fillId="4" borderId="14" xfId="4" applyFont="1" applyFill="1" applyBorder="1"/>
    <xf numFmtId="0" fontId="2" fillId="4" borderId="10" xfId="4" applyFont="1" applyFill="1" applyBorder="1"/>
    <xf numFmtId="0" fontId="1" fillId="0" borderId="0" xfId="4"/>
    <xf numFmtId="164" fontId="0" fillId="0" borderId="0" xfId="1" applyNumberFormat="1" applyFont="1"/>
    <xf numFmtId="164" fontId="0" fillId="0" borderId="0" xfId="6" applyNumberFormat="1" applyFont="1"/>
    <xf numFmtId="0" fontId="2" fillId="4" borderId="3" xfId="4" applyFont="1" applyFill="1" applyBorder="1"/>
    <xf numFmtId="0" fontId="2" fillId="4" borderId="5" xfId="3" applyFont="1" applyFill="1" applyBorder="1" applyAlignment="1">
      <alignment wrapText="1"/>
    </xf>
    <xf numFmtId="164" fontId="2" fillId="4" borderId="0" xfId="3" applyNumberFormat="1" applyFont="1" applyFill="1"/>
    <xf numFmtId="0" fontId="2" fillId="0" borderId="0" xfId="1" applyFont="1" applyAlignment="1">
      <alignment horizontal="left"/>
    </xf>
    <xf numFmtId="164" fontId="2" fillId="0" borderId="0" xfId="1" applyNumberFormat="1" applyFont="1"/>
    <xf numFmtId="0" fontId="2" fillId="4" borderId="16" xfId="4" applyFont="1" applyFill="1" applyBorder="1" applyAlignment="1">
      <alignment wrapText="1"/>
    </xf>
    <xf numFmtId="0" fontId="0" fillId="0" borderId="16" xfId="0" applyBorder="1"/>
    <xf numFmtId="0" fontId="2" fillId="4" borderId="16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6" xfId="0" applyBorder="1" applyAlignment="1">
      <alignment horizontal="left"/>
    </xf>
    <xf numFmtId="0" fontId="11" fillId="0" borderId="16" xfId="0" applyFont="1" applyBorder="1" applyAlignment="1">
      <alignment horizontal="left"/>
    </xf>
    <xf numFmtId="0" fontId="2" fillId="4" borderId="16" xfId="4" applyFont="1" applyFill="1" applyBorder="1" applyAlignment="1">
      <alignment horizontal="center" wrapText="1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3" xfId="0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16" xfId="0" applyBorder="1" applyAlignment="1">
      <alignment horizontal="center"/>
    </xf>
    <xf numFmtId="0" fontId="2" fillId="0" borderId="5" xfId="0" applyFont="1" applyBorder="1" applyAlignment="1">
      <alignment horizontal="center"/>
    </xf>
    <xf numFmtId="10" fontId="1" fillId="0" borderId="3" xfId="1" applyNumberFormat="1" applyBorder="1"/>
    <xf numFmtId="10" fontId="0" fillId="0" borderId="3" xfId="1" applyNumberFormat="1" applyFont="1" applyBorder="1" applyAlignment="1">
      <alignment wrapText="1"/>
    </xf>
    <xf numFmtId="0" fontId="2" fillId="0" borderId="3" xfId="1" applyFont="1" applyBorder="1" applyAlignment="1">
      <alignment horizontal="left"/>
    </xf>
    <xf numFmtId="0" fontId="2" fillId="0" borderId="3" xfId="1" applyFont="1" applyBorder="1" applyAlignment="1">
      <alignment wrapText="1"/>
    </xf>
    <xf numFmtId="0" fontId="16" fillId="6" borderId="3" xfId="0" applyFont="1" applyFill="1" applyBorder="1" applyAlignment="1">
      <alignment horizontal="left" wrapText="1"/>
    </xf>
    <xf numFmtId="0" fontId="2" fillId="0" borderId="3" xfId="1" applyFont="1" applyBorder="1"/>
    <xf numFmtId="0" fontId="2" fillId="0" borderId="3" xfId="1" applyFont="1" applyBorder="1" applyAlignment="1">
      <alignment horizontal="left" wrapText="1"/>
    </xf>
    <xf numFmtId="0" fontId="2" fillId="0" borderId="3" xfId="3" applyFont="1" applyBorder="1" applyAlignment="1">
      <alignment horizontal="left" wrapText="1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2"/>
    </xf>
    <xf numFmtId="0" fontId="2" fillId="4" borderId="5" xfId="4" applyFont="1" applyFill="1" applyBorder="1"/>
    <xf numFmtId="0" fontId="2" fillId="4" borderId="27" xfId="4" applyFont="1" applyFill="1" applyBorder="1"/>
    <xf numFmtId="0" fontId="2" fillId="4" borderId="28" xfId="4" applyFont="1" applyFill="1" applyBorder="1"/>
    <xf numFmtId="0" fontId="2" fillId="4" borderId="30" xfId="4" applyFont="1" applyFill="1" applyBorder="1"/>
    <xf numFmtId="0" fontId="2" fillId="0" borderId="9" xfId="0" applyFont="1" applyBorder="1" applyAlignment="1">
      <alignment horizontal="center"/>
    </xf>
    <xf numFmtId="0" fontId="2" fillId="4" borderId="9" xfId="4" applyFont="1" applyFill="1" applyBorder="1"/>
    <xf numFmtId="0" fontId="2" fillId="4" borderId="8" xfId="4" applyFont="1" applyFill="1" applyBorder="1"/>
    <xf numFmtId="0" fontId="2" fillId="4" borderId="29" xfId="4" applyFont="1" applyFill="1" applyBorder="1"/>
    <xf numFmtId="9" fontId="0" fillId="0" borderId="0" xfId="0" applyNumberFormat="1"/>
    <xf numFmtId="0" fontId="0" fillId="0" borderId="18" xfId="0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9" fontId="10" fillId="0" borderId="0" xfId="0" applyNumberFormat="1" applyFont="1"/>
    <xf numFmtId="164" fontId="0" fillId="0" borderId="0" xfId="3" applyNumberFormat="1" applyFont="1" applyAlignment="1">
      <alignment horizontal="center"/>
    </xf>
    <xf numFmtId="10" fontId="10" fillId="0" borderId="0" xfId="6" applyNumberFormat="1" applyFont="1"/>
    <xf numFmtId="10" fontId="1" fillId="0" borderId="0" xfId="6" applyNumberFormat="1"/>
    <xf numFmtId="9" fontId="0" fillId="0" borderId="0" xfId="6" applyFont="1"/>
    <xf numFmtId="0" fontId="2" fillId="4" borderId="9" xfId="3" applyFont="1" applyFill="1" applyBorder="1" applyAlignment="1">
      <alignment wrapText="1"/>
    </xf>
    <xf numFmtId="10" fontId="0" fillId="0" borderId="8" xfId="1" applyNumberFormat="1" applyFont="1" applyBorder="1" applyAlignment="1">
      <alignment wrapText="1"/>
    </xf>
    <xf numFmtId="0" fontId="2" fillId="0" borderId="34" xfId="1" applyFont="1" applyBorder="1" applyAlignment="1">
      <alignment wrapText="1"/>
    </xf>
    <xf numFmtId="10" fontId="0" fillId="0" borderId="35" xfId="1" applyNumberFormat="1" applyFont="1" applyBorder="1" applyAlignment="1">
      <alignment wrapText="1"/>
    </xf>
    <xf numFmtId="0" fontId="2" fillId="0" borderId="37" xfId="1" applyFont="1" applyBorder="1" applyAlignment="1">
      <alignment wrapText="1"/>
    </xf>
    <xf numFmtId="10" fontId="0" fillId="0" borderId="38" xfId="1" applyNumberFormat="1" applyFont="1" applyBorder="1" applyAlignment="1">
      <alignment wrapText="1"/>
    </xf>
    <xf numFmtId="0" fontId="2" fillId="0" borderId="9" xfId="1" applyFont="1" applyBorder="1" applyAlignment="1">
      <alignment wrapText="1"/>
    </xf>
    <xf numFmtId="10" fontId="0" fillId="0" borderId="40" xfId="1" applyNumberFormat="1" applyFont="1" applyBorder="1" applyAlignment="1">
      <alignment wrapText="1"/>
    </xf>
    <xf numFmtId="10" fontId="2" fillId="0" borderId="8" xfId="1" applyNumberFormat="1" applyFont="1" applyBorder="1" applyAlignment="1">
      <alignment wrapText="1"/>
    </xf>
    <xf numFmtId="10" fontId="0" fillId="0" borderId="41" xfId="1" applyNumberFormat="1" applyFont="1" applyBorder="1" applyAlignment="1">
      <alignment wrapText="1"/>
    </xf>
    <xf numFmtId="17" fontId="10" fillId="0" borderId="0" xfId="0" applyNumberFormat="1" applyFont="1"/>
    <xf numFmtId="0" fontId="2" fillId="4" borderId="0" xfId="4" applyFont="1" applyFill="1" applyAlignment="1">
      <alignment horizontal="center" wrapText="1"/>
    </xf>
    <xf numFmtId="0" fontId="2" fillId="4" borderId="0" xfId="4" applyFont="1" applyFill="1"/>
    <xf numFmtId="164" fontId="2" fillId="0" borderId="0" xfId="4" applyNumberFormat="1" applyFont="1"/>
    <xf numFmtId="164" fontId="2" fillId="4" borderId="0" xfId="6" applyNumberFormat="1" applyFont="1" applyFill="1" applyBorder="1"/>
    <xf numFmtId="0" fontId="5" fillId="0" borderId="0" xfId="0" applyFont="1" applyAlignment="1">
      <alignment vertical="center"/>
    </xf>
    <xf numFmtId="0" fontId="0" fillId="0" borderId="3" xfId="0" applyBorder="1" applyAlignment="1">
      <alignment wrapText="1"/>
    </xf>
    <xf numFmtId="0" fontId="4" fillId="0" borderId="3" xfId="0" applyFont="1" applyBorder="1" applyAlignment="1">
      <alignment horizontal="left"/>
    </xf>
    <xf numFmtId="0" fontId="2" fillId="0" borderId="3" xfId="3" applyFont="1" applyBorder="1"/>
    <xf numFmtId="0" fontId="1" fillId="0" borderId="3" xfId="3" applyBorder="1"/>
    <xf numFmtId="164" fontId="2" fillId="0" borderId="3" xfId="3" applyNumberFormat="1" applyFont="1" applyBorder="1"/>
    <xf numFmtId="0" fontId="0" fillId="0" borderId="3" xfId="3" applyFont="1" applyBorder="1"/>
    <xf numFmtId="0" fontId="5" fillId="0" borderId="3" xfId="0" applyFont="1" applyBorder="1" applyAlignment="1">
      <alignment horizontal="left"/>
    </xf>
    <xf numFmtId="0" fontId="1" fillId="0" borderId="3" xfId="4" applyBorder="1"/>
    <xf numFmtId="164" fontId="2" fillId="0" borderId="3" xfId="4" applyNumberFormat="1" applyFont="1" applyBorder="1"/>
    <xf numFmtId="0" fontId="2" fillId="0" borderId="3" xfId="4" applyFont="1" applyBorder="1"/>
    <xf numFmtId="0" fontId="5" fillId="0" borderId="8" xfId="0" applyFont="1" applyBorder="1" applyAlignment="1">
      <alignment horizontal="left"/>
    </xf>
    <xf numFmtId="164" fontId="2" fillId="0" borderId="3" xfId="6" applyNumberFormat="1" applyFont="1" applyFill="1" applyBorder="1"/>
    <xf numFmtId="9" fontId="2" fillId="0" borderId="3" xfId="6" applyFont="1" applyFill="1" applyBorder="1"/>
    <xf numFmtId="0" fontId="1" fillId="0" borderId="3" xfId="3" applyBorder="1" applyAlignment="1">
      <alignment horizontal="center"/>
    </xf>
    <xf numFmtId="0" fontId="1" fillId="0" borderId="3" xfId="1" applyBorder="1"/>
    <xf numFmtId="164" fontId="2" fillId="4" borderId="3" xfId="1" applyNumberFormat="1" applyFont="1" applyFill="1" applyBorder="1"/>
    <xf numFmtId="0" fontId="2" fillId="4" borderId="31" xfId="4" applyFont="1" applyFill="1" applyBorder="1" applyAlignment="1">
      <alignment wrapText="1"/>
    </xf>
    <xf numFmtId="165" fontId="0" fillId="0" borderId="0" xfId="0" applyNumberFormat="1"/>
    <xf numFmtId="165" fontId="0" fillId="0" borderId="20" xfId="0" applyNumberFormat="1" applyBorder="1" applyAlignment="1">
      <alignment horizontal="center"/>
    </xf>
    <xf numFmtId="0" fontId="0" fillId="0" borderId="42" xfId="0" applyBorder="1"/>
    <xf numFmtId="0" fontId="0" fillId="0" borderId="15" xfId="0" applyBorder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0" fillId="0" borderId="10" xfId="0" applyBorder="1"/>
    <xf numFmtId="0" fontId="5" fillId="7" borderId="21" xfId="0" applyFont="1" applyFill="1" applyBorder="1" applyAlignment="1">
      <alignment horizontal="center" wrapText="1"/>
    </xf>
    <xf numFmtId="10" fontId="0" fillId="0" borderId="0" xfId="6" applyNumberFormat="1" applyFont="1"/>
    <xf numFmtId="10" fontId="1" fillId="0" borderId="3" xfId="5" applyNumberFormat="1" applyFont="1" applyFill="1" applyBorder="1"/>
    <xf numFmtId="0" fontId="10" fillId="0" borderId="3" xfId="1" applyFont="1" applyBorder="1"/>
    <xf numFmtId="0" fontId="2" fillId="4" borderId="3" xfId="1" applyFont="1" applyFill="1" applyBorder="1"/>
    <xf numFmtId="10" fontId="0" fillId="0" borderId="3" xfId="1" applyNumberFormat="1" applyFont="1" applyBorder="1"/>
    <xf numFmtId="10" fontId="2" fillId="0" borderId="0" xfId="1" applyNumberFormat="1" applyFont="1"/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48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5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9" xfId="0" applyFont="1" applyBorder="1" applyAlignment="1">
      <alignment horizontal="right" vertical="center"/>
    </xf>
    <xf numFmtId="0" fontId="4" fillId="0" borderId="47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15" fillId="0" borderId="30" xfId="0" applyFont="1" applyBorder="1" applyAlignment="1">
      <alignment vertical="center"/>
    </xf>
    <xf numFmtId="0" fontId="4" fillId="0" borderId="49" xfId="0" applyFont="1" applyBorder="1"/>
    <xf numFmtId="0" fontId="15" fillId="0" borderId="50" xfId="0" applyFont="1" applyBorder="1" applyAlignment="1">
      <alignment vertical="center"/>
    </xf>
    <xf numFmtId="0" fontId="0" fillId="0" borderId="48" xfId="0" applyBorder="1"/>
    <xf numFmtId="0" fontId="0" fillId="0" borderId="30" xfId="0" applyBorder="1"/>
    <xf numFmtId="0" fontId="4" fillId="0" borderId="49" xfId="0" applyFont="1" applyBorder="1" applyAlignment="1">
      <alignment horizontal="left"/>
    </xf>
    <xf numFmtId="0" fontId="0" fillId="0" borderId="50" xfId="0" applyBorder="1"/>
    <xf numFmtId="0" fontId="1" fillId="13" borderId="3" xfId="4" applyFill="1" applyBorder="1"/>
    <xf numFmtId="164" fontId="2" fillId="13" borderId="3" xfId="4" applyNumberFormat="1" applyFont="1" applyFill="1" applyBorder="1"/>
    <xf numFmtId="0" fontId="1" fillId="13" borderId="3" xfId="3" applyFill="1" applyBorder="1"/>
    <xf numFmtId="164" fontId="2" fillId="13" borderId="3" xfId="3" applyNumberFormat="1" applyFont="1" applyFill="1" applyBorder="1"/>
    <xf numFmtId="0" fontId="1" fillId="13" borderId="3" xfId="3" applyFill="1" applyBorder="1" applyAlignment="1">
      <alignment horizontal="center"/>
    </xf>
    <xf numFmtId="164" fontId="1" fillId="13" borderId="3" xfId="3" applyNumberFormat="1" applyFill="1" applyBorder="1" applyAlignment="1">
      <alignment horizontal="center"/>
    </xf>
    <xf numFmtId="164" fontId="1" fillId="13" borderId="3" xfId="4" applyNumberFormat="1" applyFill="1" applyBorder="1"/>
    <xf numFmtId="0" fontId="1" fillId="13" borderId="3" xfId="1" applyFill="1" applyBorder="1"/>
    <xf numFmtId="10" fontId="0" fillId="0" borderId="3" xfId="2" applyNumberFormat="1" applyFont="1" applyFill="1" applyBorder="1"/>
    <xf numFmtId="10" fontId="1" fillId="0" borderId="3" xfId="2" applyNumberFormat="1" applyFont="1" applyFill="1" applyBorder="1"/>
    <xf numFmtId="0" fontId="5" fillId="7" borderId="53" xfId="0" applyFont="1" applyFill="1" applyBorder="1" applyAlignment="1">
      <alignment horizontal="center" wrapText="1"/>
    </xf>
    <xf numFmtId="0" fontId="2" fillId="0" borderId="3" xfId="0" applyFont="1" applyBorder="1"/>
    <xf numFmtId="0" fontId="1" fillId="14" borderId="3" xfId="3" applyFill="1" applyBorder="1"/>
    <xf numFmtId="164" fontId="2" fillId="14" borderId="3" xfId="3" applyNumberFormat="1" applyFont="1" applyFill="1" applyBorder="1"/>
    <xf numFmtId="0" fontId="1" fillId="14" borderId="3" xfId="3" applyFill="1" applyBorder="1" applyAlignment="1">
      <alignment horizontal="center"/>
    </xf>
    <xf numFmtId="164" fontId="1" fillId="14" borderId="3" xfId="3" applyNumberFormat="1" applyFill="1" applyBorder="1" applyAlignment="1">
      <alignment horizontal="center"/>
    </xf>
    <xf numFmtId="0" fontId="1" fillId="14" borderId="3" xfId="4" applyFill="1" applyBorder="1"/>
    <xf numFmtId="164" fontId="1" fillId="14" borderId="3" xfId="4" applyNumberFormat="1" applyFill="1" applyBorder="1"/>
    <xf numFmtId="164" fontId="1" fillId="0" borderId="0" xfId="3" applyNumberFormat="1"/>
    <xf numFmtId="1" fontId="1" fillId="0" borderId="0" xfId="3" applyNumberFormat="1"/>
    <xf numFmtId="1" fontId="2" fillId="0" borderId="0" xfId="3" applyNumberFormat="1" applyFont="1"/>
    <xf numFmtId="10" fontId="1" fillId="0" borderId="0" xfId="3" applyNumberFormat="1"/>
    <xf numFmtId="0" fontId="2" fillId="4" borderId="18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51" xfId="0" applyFont="1" applyFill="1" applyBorder="1" applyAlignment="1">
      <alignment horizontal="center"/>
    </xf>
    <xf numFmtId="164" fontId="1" fillId="14" borderId="3" xfId="6" applyNumberFormat="1" applyFont="1" applyFill="1" applyBorder="1"/>
    <xf numFmtId="164" fontId="2" fillId="14" borderId="3" xfId="4" applyNumberFormat="1" applyFont="1" applyFill="1" applyBorder="1"/>
    <xf numFmtId="1" fontId="0" fillId="0" borderId="3" xfId="0" applyNumberFormat="1" applyBorder="1"/>
    <xf numFmtId="0" fontId="1" fillId="0" borderId="3" xfId="1" applyBorder="1" applyAlignment="1">
      <alignment horizontal="center"/>
    </xf>
    <xf numFmtId="164" fontId="2" fillId="0" borderId="3" xfId="3" applyNumberFormat="1" applyFont="1" applyBorder="1" applyAlignment="1">
      <alignment horizontal="center"/>
    </xf>
    <xf numFmtId="164" fontId="2" fillId="13" borderId="3" xfId="3" applyNumberFormat="1" applyFont="1" applyFill="1" applyBorder="1" applyAlignment="1">
      <alignment horizontal="center"/>
    </xf>
    <xf numFmtId="164" fontId="2" fillId="0" borderId="3" xfId="1" applyNumberFormat="1" applyFont="1" applyBorder="1"/>
    <xf numFmtId="164" fontId="2" fillId="14" borderId="3" xfId="3" applyNumberFormat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/>
    </xf>
    <xf numFmtId="9" fontId="2" fillId="0" borderId="32" xfId="6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4" borderId="56" xfId="4" applyFont="1" applyFill="1" applyBorder="1" applyAlignment="1">
      <alignment horizontal="center" wrapText="1"/>
    </xf>
    <xf numFmtId="0" fontId="2" fillId="4" borderId="21" xfId="4" applyFont="1" applyFill="1" applyBorder="1" applyAlignment="1">
      <alignment horizontal="center" wrapText="1"/>
    </xf>
    <xf numFmtId="0" fontId="2" fillId="0" borderId="5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31" xfId="4" applyFont="1" applyFill="1" applyBorder="1" applyAlignment="1">
      <alignment horizontal="center" wrapText="1"/>
    </xf>
    <xf numFmtId="0" fontId="2" fillId="4" borderId="55" xfId="4" applyFont="1" applyFill="1" applyBorder="1" applyAlignment="1">
      <alignment horizontal="center" wrapText="1"/>
    </xf>
    <xf numFmtId="0" fontId="5" fillId="7" borderId="16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2" fillId="4" borderId="51" xfId="4" applyFont="1" applyFill="1" applyBorder="1" applyAlignment="1">
      <alignment horizontal="center" wrapText="1"/>
    </xf>
    <xf numFmtId="164" fontId="2" fillId="0" borderId="3" xfId="0" applyNumberFormat="1" applyFont="1" applyBorder="1"/>
    <xf numFmtId="0" fontId="2" fillId="4" borderId="0" xfId="0" applyFont="1" applyFill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57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5" fillId="14" borderId="3" xfId="0" applyFont="1" applyFill="1" applyBorder="1" applyAlignment="1">
      <alignment horizontal="center" vertical="center"/>
    </xf>
    <xf numFmtId="0" fontId="2" fillId="14" borderId="3" xfId="0" applyFont="1" applyFill="1" applyBorder="1"/>
    <xf numFmtId="0" fontId="0" fillId="4" borderId="5" xfId="0" applyFill="1" applyBorder="1" applyAlignment="1">
      <alignment horizontal="center"/>
    </xf>
    <xf numFmtId="0" fontId="2" fillId="0" borderId="6" xfId="0" applyFont="1" applyBorder="1"/>
    <xf numFmtId="0" fontId="2" fillId="14" borderId="6" xfId="0" applyFont="1" applyFill="1" applyBorder="1"/>
    <xf numFmtId="0" fontId="2" fillId="0" borderId="29" xfId="0" applyFont="1" applyBorder="1"/>
    <xf numFmtId="0" fontId="2" fillId="0" borderId="30" xfId="0" applyFont="1" applyBorder="1"/>
    <xf numFmtId="0" fontId="2" fillId="14" borderId="30" xfId="0" applyFont="1" applyFill="1" applyBorder="1"/>
    <xf numFmtId="0" fontId="2" fillId="14" borderId="29" xfId="0" applyFont="1" applyFill="1" applyBorder="1"/>
    <xf numFmtId="0" fontId="2" fillId="0" borderId="49" xfId="0" applyFont="1" applyBorder="1"/>
    <xf numFmtId="0" fontId="2" fillId="0" borderId="50" xfId="0" applyFont="1" applyBorder="1"/>
    <xf numFmtId="0" fontId="0" fillId="4" borderId="6" xfId="0" applyFill="1" applyBorder="1" applyAlignment="1">
      <alignment horizontal="center"/>
    </xf>
    <xf numFmtId="0" fontId="2" fillId="0" borderId="63" xfId="0" applyFont="1" applyBorder="1"/>
    <xf numFmtId="0" fontId="4" fillId="0" borderId="65" xfId="0" applyFont="1" applyBorder="1" applyAlignment="1">
      <alignment horizontal="center"/>
    </xf>
    <xf numFmtId="0" fontId="13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vertical="center"/>
    </xf>
    <xf numFmtId="0" fontId="4" fillId="0" borderId="47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2" fillId="4" borderId="9" xfId="4" applyFont="1" applyFill="1" applyBorder="1" applyAlignment="1">
      <alignment horizontal="center" wrapText="1"/>
    </xf>
    <xf numFmtId="0" fontId="2" fillId="4" borderId="8" xfId="4" applyFont="1" applyFill="1" applyBorder="1" applyAlignment="1">
      <alignment horizontal="center" wrapText="1"/>
    </xf>
    <xf numFmtId="0" fontId="2" fillId="4" borderId="29" xfId="4" applyFont="1" applyFill="1" applyBorder="1" applyAlignment="1">
      <alignment horizontal="center" wrapText="1"/>
    </xf>
    <xf numFmtId="0" fontId="2" fillId="4" borderId="30" xfId="4" applyFont="1" applyFill="1" applyBorder="1" applyAlignment="1">
      <alignment horizontal="center" wrapText="1"/>
    </xf>
    <xf numFmtId="0" fontId="2" fillId="4" borderId="3" xfId="4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2" fillId="8" borderId="24" xfId="0" applyFont="1" applyFill="1" applyBorder="1" applyAlignment="1">
      <alignment horizontal="center"/>
    </xf>
    <xf numFmtId="0" fontId="2" fillId="4" borderId="5" xfId="4" applyFont="1" applyFill="1" applyBorder="1" applyAlignment="1">
      <alignment horizontal="center" wrapText="1"/>
    </xf>
    <xf numFmtId="0" fontId="2" fillId="4" borderId="26" xfId="4" applyFont="1" applyFill="1" applyBorder="1" applyAlignment="1">
      <alignment horizontal="center" wrapText="1"/>
    </xf>
    <xf numFmtId="0" fontId="2" fillId="4" borderId="25" xfId="4" applyFont="1" applyFill="1" applyBorder="1" applyAlignment="1">
      <alignment horizontal="center" wrapText="1"/>
    </xf>
    <xf numFmtId="0" fontId="2" fillId="4" borderId="6" xfId="4" applyFont="1" applyFill="1" applyBorder="1" applyAlignment="1">
      <alignment horizontal="center" wrapText="1"/>
    </xf>
    <xf numFmtId="0" fontId="2" fillId="4" borderId="7" xfId="4" applyFont="1" applyFill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4" borderId="3" xfId="4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3" borderId="7" xfId="3" applyFont="1" applyFill="1" applyBorder="1" applyAlignment="1">
      <alignment horizontal="center"/>
    </xf>
    <xf numFmtId="0" fontId="2" fillId="3" borderId="6" xfId="3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5" xfId="3" applyFont="1" applyFill="1" applyBorder="1" applyAlignment="1">
      <alignment horizontal="center"/>
    </xf>
    <xf numFmtId="0" fontId="0" fillId="12" borderId="46" xfId="1" applyFont="1" applyFill="1" applyBorder="1" applyAlignment="1">
      <alignment horizontal="center"/>
    </xf>
    <xf numFmtId="0" fontId="0" fillId="12" borderId="0" xfId="1" applyFont="1" applyFill="1" applyAlignment="1">
      <alignment horizontal="center"/>
    </xf>
    <xf numFmtId="10" fontId="1" fillId="12" borderId="43" xfId="1" applyNumberFormat="1" applyFill="1" applyBorder="1" applyAlignment="1">
      <alignment horizontal="center"/>
    </xf>
    <xf numFmtId="0" fontId="1" fillId="12" borderId="42" xfId="1" applyFill="1" applyBorder="1" applyAlignment="1">
      <alignment horizontal="center"/>
    </xf>
    <xf numFmtId="0" fontId="0" fillId="9" borderId="33" xfId="1" applyFont="1" applyFill="1" applyBorder="1" applyAlignment="1">
      <alignment horizontal="center"/>
    </xf>
    <xf numFmtId="0" fontId="1" fillId="9" borderId="36" xfId="1" applyFill="1" applyBorder="1" applyAlignment="1">
      <alignment horizontal="center"/>
    </xf>
    <xf numFmtId="0" fontId="0" fillId="10" borderId="33" xfId="1" applyFont="1" applyFill="1" applyBorder="1" applyAlignment="1">
      <alignment horizontal="center"/>
    </xf>
    <xf numFmtId="0" fontId="1" fillId="10" borderId="39" xfId="1" applyFill="1" applyBorder="1" applyAlignment="1">
      <alignment horizontal="center"/>
    </xf>
    <xf numFmtId="0" fontId="0" fillId="11" borderId="33" xfId="1" applyFont="1" applyFill="1" applyBorder="1" applyAlignment="1">
      <alignment horizontal="center" wrapText="1"/>
    </xf>
    <xf numFmtId="0" fontId="1" fillId="11" borderId="39" xfId="1" applyFill="1" applyBorder="1" applyAlignment="1">
      <alignment horizontal="center" wrapText="1"/>
    </xf>
    <xf numFmtId="0" fontId="1" fillId="11" borderId="36" xfId="1" applyFill="1" applyBorder="1" applyAlignment="1">
      <alignment horizontal="center" wrapText="1"/>
    </xf>
    <xf numFmtId="10" fontId="0" fillId="9" borderId="44" xfId="1" applyNumberFormat="1" applyFont="1" applyFill="1" applyBorder="1" applyAlignment="1">
      <alignment horizontal="center"/>
    </xf>
    <xf numFmtId="0" fontId="0" fillId="9" borderId="45" xfId="1" applyFont="1" applyFill="1" applyBorder="1" applyAlignment="1">
      <alignment horizontal="center"/>
    </xf>
    <xf numFmtId="10" fontId="0" fillId="10" borderId="44" xfId="1" applyNumberFormat="1" applyFont="1" applyFill="1" applyBorder="1" applyAlignment="1">
      <alignment horizontal="center"/>
    </xf>
    <xf numFmtId="0" fontId="0" fillId="10" borderId="45" xfId="1" applyFont="1" applyFill="1" applyBorder="1" applyAlignment="1">
      <alignment horizontal="center"/>
    </xf>
    <xf numFmtId="10" fontId="0" fillId="11" borderId="44" xfId="1" applyNumberFormat="1" applyFont="1" applyFill="1" applyBorder="1" applyAlignment="1">
      <alignment horizontal="center" wrapText="1"/>
    </xf>
    <xf numFmtId="0" fontId="0" fillId="11" borderId="15" xfId="1" applyFont="1" applyFill="1" applyBorder="1" applyAlignment="1">
      <alignment horizontal="center" wrapText="1"/>
    </xf>
    <xf numFmtId="0" fontId="0" fillId="11" borderId="45" xfId="1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52" xfId="0" applyFont="1" applyFill="1" applyBorder="1" applyAlignment="1">
      <alignment horizontal="center"/>
    </xf>
    <xf numFmtId="0" fontId="2" fillId="4" borderId="46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5" fillId="7" borderId="52" xfId="0" applyFont="1" applyFill="1" applyBorder="1" applyAlignment="1">
      <alignment horizontal="center" wrapText="1"/>
    </xf>
    <xf numFmtId="0" fontId="5" fillId="7" borderId="51" xfId="0" applyFont="1" applyFill="1" applyBorder="1" applyAlignment="1">
      <alignment horizontal="center" wrapText="1"/>
    </xf>
    <xf numFmtId="0" fontId="2" fillId="8" borderId="58" xfId="0" applyFont="1" applyFill="1" applyBorder="1" applyAlignment="1">
      <alignment horizontal="center"/>
    </xf>
    <xf numFmtId="0" fontId="2" fillId="8" borderId="60" xfId="0" applyFont="1" applyFill="1" applyBorder="1" applyAlignment="1">
      <alignment horizontal="center"/>
    </xf>
    <xf numFmtId="0" fontId="2" fillId="8" borderId="61" xfId="0" applyFont="1" applyFill="1" applyBorder="1" applyAlignment="1">
      <alignment horizontal="center"/>
    </xf>
    <xf numFmtId="0" fontId="2" fillId="8" borderId="62" xfId="0" applyFont="1" applyFill="1" applyBorder="1" applyAlignment="1">
      <alignment horizontal="center"/>
    </xf>
    <xf numFmtId="0" fontId="2" fillId="8" borderId="58" xfId="0" applyFont="1" applyFill="1" applyBorder="1" applyAlignment="1">
      <alignment horizontal="center" wrapText="1"/>
    </xf>
    <xf numFmtId="0" fontId="2" fillId="8" borderId="59" xfId="0" applyFont="1" applyFill="1" applyBorder="1" applyAlignment="1">
      <alignment horizontal="center" wrapText="1"/>
    </xf>
    <xf numFmtId="0" fontId="2" fillId="8" borderId="60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8" borderId="51" xfId="0" applyFont="1" applyFill="1" applyBorder="1" applyAlignment="1">
      <alignment horizontal="center"/>
    </xf>
    <xf numFmtId="0" fontId="2" fillId="8" borderId="6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1" xr:uid="{2ECAF67F-BAA4-43E9-9BEF-0330DBD38A3F}"/>
    <cellStyle name="Normal 2 2" xfId="3" xr:uid="{EF7953AB-4BC7-467F-9F9C-9C480B7DB8AD}"/>
    <cellStyle name="Normal 3" xfId="4" xr:uid="{39484015-8B42-4FAE-A6D9-A12AD7F83B70}"/>
    <cellStyle name="Percent" xfId="6" builtinId="5"/>
    <cellStyle name="Percent 2" xfId="2" xr:uid="{425E6E66-B235-4478-A727-4F8A5C049ABC}"/>
    <cellStyle name="Percent 2 2" xfId="5" xr:uid="{AED7FAC7-779E-44A6-BD4F-F66AB4EC1E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Zoe Galang" id="{97F59F23-7E36-4E82-A0E7-1DC7F03AFA85}" userId="S::zoe.galang@nao.org.uk::077f600c-e1d3-4fe5-9b7e-3ace9466c10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1" dT="2023-03-15T10:07:35.91" personId="{97F59F23-7E36-4E82-A0E7-1DC7F03AFA85}" id="{2AD2869B-1F85-4805-872B-263E1477D1B8}">
    <text>Asian or Asian British - Any other Asian background
Asian or Asian British - Bangladeshi
Asian or Asian British - Indian
Asian or Asian British - Pakistani</text>
  </threadedComment>
  <threadedComment ref="C11" dT="2024-04-17T13:30:10.20" personId="{97F59F23-7E36-4E82-A0E7-1DC7F03AFA85}" id="{EE68F15A-B54F-448D-8174-7D1CFB06BB48}" parentId="{2AD2869B-1F85-4805-872B-263E1477D1B8}">
    <text>We withdrew the offer as the candidate didn't have the UCAS required.</text>
  </threadedComment>
  <threadedComment ref="D11" dT="2023-03-15T10:06:47.81" personId="{97F59F23-7E36-4E82-A0E7-1DC7F03AFA85}" id="{069AE02F-B280-4BBF-9987-1F039C610A5A}">
    <text>Black or Black British - African
Black or Black British - Any other background
Black or Black British - Caribbean</text>
  </threadedComment>
  <threadedComment ref="E11" dT="2023-03-15T10:05:59.09" personId="{97F59F23-7E36-4E82-A0E7-1DC7F03AFA85}" id="{0EC64700-0A35-4947-AE45-9BA8A8185CAF}">
    <text>Asian or Asian British - Chinese</text>
  </threadedComment>
  <threadedComment ref="F11" dT="2023-03-15T10:07:02.57" personId="{97F59F23-7E36-4E82-A0E7-1DC7F03AFA85}" id="{A795E99B-EFF5-41C3-91C3-2545DAE377E2}">
    <text>Mixed - Any other background
Mixed - White and Asian
Mixed - White and Black African
Mixed - White and Black Caribbean</text>
  </threadedComment>
  <threadedComment ref="G11" dT="2023-03-15T10:07:59.97" personId="{97F59F23-7E36-4E82-A0E7-1DC7F03AFA85}" id="{ABC2E615-DEC9-4771-A8D8-80196F9DD997}">
    <text>Any other ethnic group
Arab</text>
  </threadedComment>
  <threadedComment ref="I11" dT="2023-03-15T10:07:17.00" personId="{97F59F23-7E36-4E82-A0E7-1DC7F03AFA85}" id="{D3476833-541B-46AB-A8CA-D4A2AEF51F36}">
    <text>White - British
White - Irish
White - Other</text>
  </threadedComment>
  <threadedComment ref="K75" dT="2024-04-17T15:33:25.72" personId="{97F59F23-7E36-4E82-A0E7-1DC7F03AFA85}" id="{17E82CCD-1324-4130-B5CD-2C43C67C321A}">
    <text>We withdrew the offer.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A37E1-DE4E-4D1A-9C6A-193E919F0BC4}">
  <sheetPr>
    <pageSetUpPr fitToPage="1"/>
  </sheetPr>
  <dimension ref="A1:P30"/>
  <sheetViews>
    <sheetView workbookViewId="0">
      <selection activeCell="A5" sqref="A5"/>
    </sheetView>
  </sheetViews>
  <sheetFormatPr defaultRowHeight="14.25" x14ac:dyDescent="0.45"/>
  <cols>
    <col min="1" max="1" width="39.3984375" customWidth="1"/>
    <col min="2" max="2" width="49.3984375" customWidth="1"/>
    <col min="3" max="3" width="16.59765625" bestFit="1" customWidth="1"/>
  </cols>
  <sheetData>
    <row r="1" spans="1:16" ht="14.65" thickBot="1" x14ac:dyDescent="0.5">
      <c r="A1" s="160" t="s">
        <v>0</v>
      </c>
      <c r="B1" s="161" t="s">
        <v>1</v>
      </c>
      <c r="E1" s="87" t="s">
        <v>2</v>
      </c>
    </row>
    <row r="2" spans="1:16" x14ac:dyDescent="0.45">
      <c r="A2" s="162" t="s">
        <v>3</v>
      </c>
      <c r="B2" s="242" t="s">
        <v>4</v>
      </c>
      <c r="C2" s="244" t="s">
        <v>5</v>
      </c>
      <c r="E2" s="88" t="s">
        <v>6</v>
      </c>
    </row>
    <row r="3" spans="1:16" x14ac:dyDescent="0.45">
      <c r="A3" s="163" t="s">
        <v>7</v>
      </c>
      <c r="B3" s="243" t="s">
        <v>8</v>
      </c>
      <c r="C3" s="244"/>
      <c r="E3" s="88" t="s">
        <v>9</v>
      </c>
    </row>
    <row r="4" spans="1:16" x14ac:dyDescent="0.45">
      <c r="A4" s="163" t="s">
        <v>10</v>
      </c>
      <c r="B4" s="243" t="s">
        <v>11</v>
      </c>
      <c r="C4" s="74" t="s">
        <v>12</v>
      </c>
      <c r="E4" s="88" t="s">
        <v>13</v>
      </c>
    </row>
    <row r="5" spans="1:16" x14ac:dyDescent="0.45">
      <c r="A5" s="163" t="s">
        <v>184</v>
      </c>
      <c r="B5" s="164" t="s">
        <v>14</v>
      </c>
      <c r="E5" s="88" t="s">
        <v>15</v>
      </c>
    </row>
    <row r="6" spans="1:16" ht="14.65" thickBot="1" x14ac:dyDescent="0.5">
      <c r="A6" s="165" t="s">
        <v>16</v>
      </c>
      <c r="B6" s="166" t="s">
        <v>17</v>
      </c>
    </row>
    <row r="7" spans="1:16" x14ac:dyDescent="0.45">
      <c r="A7" s="246" t="s">
        <v>18</v>
      </c>
      <c r="B7" s="157" t="s">
        <v>19</v>
      </c>
    </row>
    <row r="8" spans="1:16" x14ac:dyDescent="0.45">
      <c r="A8" s="247"/>
      <c r="B8" s="158" t="s">
        <v>20</v>
      </c>
    </row>
    <row r="9" spans="1:16" x14ac:dyDescent="0.45">
      <c r="A9" s="247"/>
      <c r="B9" s="158" t="s">
        <v>21</v>
      </c>
    </row>
    <row r="10" spans="1:16" x14ac:dyDescent="0.45">
      <c r="A10" s="247"/>
      <c r="B10" s="158" t="s">
        <v>22</v>
      </c>
    </row>
    <row r="11" spans="1:16" ht="14.65" thickBot="1" x14ac:dyDescent="0.5">
      <c r="A11" s="248"/>
      <c r="B11" s="159" t="s">
        <v>23</v>
      </c>
    </row>
    <row r="12" spans="1:16" ht="14.65" thickBot="1" x14ac:dyDescent="0.5">
      <c r="A12" s="240"/>
      <c r="B12" s="241"/>
    </row>
    <row r="13" spans="1:16" x14ac:dyDescent="0.45">
      <c r="A13" s="162" t="s">
        <v>24</v>
      </c>
      <c r="B13" s="167" t="s">
        <v>25</v>
      </c>
    </row>
    <row r="14" spans="1:16" x14ac:dyDescent="0.45">
      <c r="A14" s="249" t="s">
        <v>26</v>
      </c>
      <c r="B14" s="250"/>
    </row>
    <row r="15" spans="1:16" x14ac:dyDescent="0.45">
      <c r="A15" s="163" t="s">
        <v>27</v>
      </c>
      <c r="B15" s="168" t="s">
        <v>27</v>
      </c>
      <c r="C15" t="s">
        <v>12</v>
      </c>
      <c r="O15" s="154"/>
      <c r="P15" s="154"/>
    </row>
    <row r="16" spans="1:16" x14ac:dyDescent="0.45">
      <c r="A16" s="163" t="s">
        <v>28</v>
      </c>
      <c r="B16" s="168" t="s">
        <v>29</v>
      </c>
      <c r="O16" s="154"/>
      <c r="P16" s="154"/>
    </row>
    <row r="17" spans="1:16" ht="14.65" thickBot="1" x14ac:dyDescent="0.5">
      <c r="A17" s="169" t="s">
        <v>30</v>
      </c>
      <c r="B17" s="170" t="s">
        <v>30</v>
      </c>
      <c r="O17" s="154"/>
      <c r="P17" s="154"/>
    </row>
    <row r="18" spans="1:16" x14ac:dyDescent="0.45">
      <c r="O18" s="245"/>
      <c r="P18" s="155"/>
    </row>
    <row r="19" spans="1:16" x14ac:dyDescent="0.45">
      <c r="O19" s="245"/>
      <c r="P19" s="155"/>
    </row>
    <row r="20" spans="1:16" x14ac:dyDescent="0.45">
      <c r="O20" s="245"/>
      <c r="P20" s="155"/>
    </row>
    <row r="21" spans="1:16" x14ac:dyDescent="0.45">
      <c r="O21" s="245"/>
      <c r="P21" s="155"/>
    </row>
    <row r="22" spans="1:16" x14ac:dyDescent="0.45">
      <c r="O22" s="245"/>
      <c r="P22" s="156"/>
    </row>
    <row r="23" spans="1:16" x14ac:dyDescent="0.45">
      <c r="O23" s="245"/>
      <c r="P23" s="155"/>
    </row>
    <row r="24" spans="1:16" x14ac:dyDescent="0.45">
      <c r="O24" s="245"/>
      <c r="P24" s="155"/>
    </row>
    <row r="25" spans="1:16" x14ac:dyDescent="0.45">
      <c r="O25" s="245"/>
      <c r="P25" s="155"/>
    </row>
    <row r="26" spans="1:16" x14ac:dyDescent="0.45">
      <c r="O26" s="245"/>
      <c r="P26" s="155"/>
    </row>
    <row r="27" spans="1:16" x14ac:dyDescent="0.45">
      <c r="O27" s="154"/>
      <c r="P27" s="154"/>
    </row>
    <row r="28" spans="1:16" x14ac:dyDescent="0.45">
      <c r="O28" s="245"/>
      <c r="P28" s="154"/>
    </row>
    <row r="29" spans="1:16" x14ac:dyDescent="0.45">
      <c r="O29" s="245"/>
      <c r="P29" s="154"/>
    </row>
    <row r="30" spans="1:16" x14ac:dyDescent="0.45">
      <c r="O30" s="154"/>
      <c r="P30" s="154"/>
    </row>
  </sheetData>
  <mergeCells count="6">
    <mergeCell ref="C2:C3"/>
    <mergeCell ref="O18:O21"/>
    <mergeCell ref="O22:O26"/>
    <mergeCell ref="O28:O29"/>
    <mergeCell ref="A7:A11"/>
    <mergeCell ref="A14:B14"/>
  </mergeCells>
  <pageMargins left="0.7" right="0.7" top="0.75" bottom="0.75" header="0.3" footer="0.3"/>
  <pageSetup paperSize="0" scale="3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67"/>
  <sheetViews>
    <sheetView view="pageBreakPreview" topLeftCell="A34" zoomScale="75" zoomScaleNormal="80" zoomScaleSheetLayoutView="90" workbookViewId="0">
      <selection activeCell="B59" sqref="B59"/>
    </sheetView>
  </sheetViews>
  <sheetFormatPr defaultRowHeight="14.25" x14ac:dyDescent="0.45"/>
  <cols>
    <col min="1" max="1" width="3.59765625" customWidth="1"/>
    <col min="2" max="2" width="22.3984375" customWidth="1"/>
    <col min="4" max="4" width="12" bestFit="1" customWidth="1"/>
    <col min="5" max="5" width="11.86328125" customWidth="1"/>
    <col min="7" max="7" width="8.86328125" customWidth="1"/>
    <col min="17" max="17" width="13.86328125" bestFit="1" customWidth="1"/>
    <col min="18" max="18" width="9.86328125" bestFit="1" customWidth="1"/>
  </cols>
  <sheetData>
    <row r="1" spans="2:26" x14ac:dyDescent="0.45">
      <c r="B1" s="18" t="s">
        <v>31</v>
      </c>
    </row>
    <row r="3" spans="2:26" x14ac:dyDescent="0.45">
      <c r="B3" s="270" t="s">
        <v>32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2"/>
      <c r="P3" s="38"/>
      <c r="Q3" s="38"/>
      <c r="R3" s="38"/>
      <c r="T3" s="37"/>
      <c r="U3" s="37"/>
      <c r="V3" s="37"/>
      <c r="W3" s="37"/>
      <c r="X3" s="37"/>
      <c r="Y3" s="37"/>
      <c r="Z3" s="37"/>
    </row>
    <row r="4" spans="2:26" x14ac:dyDescent="0.45">
      <c r="B4" s="13"/>
      <c r="C4" s="50" t="s">
        <v>33</v>
      </c>
      <c r="D4" s="273" t="s">
        <v>34</v>
      </c>
      <c r="E4" s="273"/>
      <c r="F4" s="273" t="s">
        <v>35</v>
      </c>
      <c r="G4" s="273"/>
      <c r="H4" s="273" t="s">
        <v>36</v>
      </c>
      <c r="I4" s="273"/>
      <c r="J4" s="273" t="s">
        <v>37</v>
      </c>
      <c r="K4" s="273"/>
      <c r="L4" s="273" t="s">
        <v>38</v>
      </c>
      <c r="M4" s="273"/>
      <c r="N4" s="273" t="s">
        <v>39</v>
      </c>
      <c r="O4" s="274"/>
      <c r="P4" s="38"/>
      <c r="Q4" s="38"/>
      <c r="R4" s="38"/>
      <c r="T4" s="37"/>
      <c r="U4" s="37"/>
      <c r="V4" s="37"/>
      <c r="W4" s="37"/>
      <c r="X4" s="37"/>
      <c r="Y4" s="37"/>
      <c r="Z4" s="37"/>
    </row>
    <row r="5" spans="2:26" x14ac:dyDescent="0.45">
      <c r="B5" s="13"/>
      <c r="C5" s="14" t="s">
        <v>40</v>
      </c>
      <c r="D5" s="14" t="s">
        <v>40</v>
      </c>
      <c r="E5" s="15" t="s">
        <v>41</v>
      </c>
      <c r="F5" s="14" t="s">
        <v>40</v>
      </c>
      <c r="G5" s="14" t="s">
        <v>41</v>
      </c>
      <c r="H5" s="14" t="s">
        <v>40</v>
      </c>
      <c r="I5" s="14" t="s">
        <v>41</v>
      </c>
      <c r="J5" s="14" t="s">
        <v>40</v>
      </c>
      <c r="K5" s="14" t="s">
        <v>41</v>
      </c>
      <c r="L5" s="14" t="s">
        <v>40</v>
      </c>
      <c r="M5" s="14" t="s">
        <v>41</v>
      </c>
      <c r="N5" s="14" t="s">
        <v>40</v>
      </c>
      <c r="O5" s="14" t="s">
        <v>41</v>
      </c>
      <c r="P5" s="38"/>
      <c r="Q5" s="38"/>
      <c r="R5" s="38"/>
      <c r="T5" s="56"/>
      <c r="U5" s="37"/>
      <c r="V5" s="37"/>
      <c r="W5" s="37"/>
      <c r="X5" s="37"/>
      <c r="Y5" s="37"/>
      <c r="Z5" s="37"/>
    </row>
    <row r="6" spans="2:26" x14ac:dyDescent="0.45">
      <c r="B6" s="123" t="s">
        <v>3</v>
      </c>
      <c r="C6" s="124">
        <v>7</v>
      </c>
      <c r="D6" s="173"/>
      <c r="E6" s="174"/>
      <c r="F6" s="173"/>
      <c r="G6" s="174"/>
      <c r="H6" s="125">
        <v>2</v>
      </c>
      <c r="I6" s="126">
        <f>H6/C6</f>
        <v>0.2857142857142857</v>
      </c>
      <c r="J6" s="173"/>
      <c r="K6" s="174"/>
      <c r="L6" s="127">
        <v>5</v>
      </c>
      <c r="M6" s="126">
        <f t="shared" ref="M6:M15" si="0">L6/C6</f>
        <v>0.7142857142857143</v>
      </c>
      <c r="N6" s="173"/>
      <c r="O6" s="174"/>
      <c r="P6" s="189"/>
      <c r="Q6" s="190"/>
      <c r="R6" s="189"/>
      <c r="T6" s="33"/>
      <c r="U6" s="33"/>
      <c r="V6" s="33"/>
      <c r="W6" s="37"/>
      <c r="X6" s="37"/>
      <c r="Y6" s="37"/>
      <c r="Z6" s="37"/>
    </row>
    <row r="7" spans="2:26" x14ac:dyDescent="0.45">
      <c r="B7" s="123" t="s">
        <v>7</v>
      </c>
      <c r="C7" s="124">
        <v>72</v>
      </c>
      <c r="D7" s="125">
        <v>4</v>
      </c>
      <c r="E7" s="126">
        <f t="shared" ref="E7:E12" si="1">D7/C7</f>
        <v>5.5555555555555552E-2</v>
      </c>
      <c r="F7" s="125">
        <v>2</v>
      </c>
      <c r="G7" s="126">
        <f t="shared" ref="G7:G15" si="2">F7/C7</f>
        <v>2.7777777777777776E-2</v>
      </c>
      <c r="H7" s="173"/>
      <c r="I7" s="174"/>
      <c r="J7" s="173"/>
      <c r="K7" s="174"/>
      <c r="L7" s="125">
        <v>63</v>
      </c>
      <c r="M7" s="126">
        <f t="shared" si="0"/>
        <v>0.875</v>
      </c>
      <c r="N7" s="125">
        <v>3</v>
      </c>
      <c r="O7" s="126">
        <f t="shared" ref="O7:O15" si="3">N7/C7</f>
        <v>4.1666666666666664E-2</v>
      </c>
      <c r="P7" s="189"/>
      <c r="Q7" s="190"/>
      <c r="R7" s="189"/>
      <c r="T7" s="33"/>
      <c r="U7" s="33"/>
      <c r="V7" s="33"/>
      <c r="W7" s="37"/>
      <c r="X7" s="37"/>
      <c r="Y7" s="37"/>
      <c r="Z7" s="37"/>
    </row>
    <row r="8" spans="2:26" x14ac:dyDescent="0.45">
      <c r="B8" s="123" t="s">
        <v>42</v>
      </c>
      <c r="C8" s="124">
        <v>167</v>
      </c>
      <c r="D8" s="125">
        <v>15</v>
      </c>
      <c r="E8" s="126">
        <f t="shared" si="1"/>
        <v>8.9820359281437126E-2</v>
      </c>
      <c r="F8" s="125">
        <v>8</v>
      </c>
      <c r="G8" s="126">
        <f t="shared" si="2"/>
        <v>4.790419161676647E-2</v>
      </c>
      <c r="H8" s="125">
        <v>3</v>
      </c>
      <c r="I8" s="126">
        <f>H8/C8</f>
        <v>1.7964071856287425E-2</v>
      </c>
      <c r="J8" s="173"/>
      <c r="K8" s="174"/>
      <c r="L8" s="125">
        <v>139</v>
      </c>
      <c r="M8" s="126">
        <f t="shared" si="0"/>
        <v>0.83233532934131738</v>
      </c>
      <c r="N8" s="125">
        <v>2</v>
      </c>
      <c r="O8" s="126">
        <f t="shared" si="3"/>
        <v>1.1976047904191617E-2</v>
      </c>
      <c r="P8" s="189"/>
      <c r="Q8" s="190"/>
      <c r="R8" s="189"/>
      <c r="T8" s="33"/>
      <c r="U8" s="33"/>
      <c r="V8" s="33"/>
      <c r="W8" s="37"/>
      <c r="X8" s="37"/>
      <c r="Y8" s="37"/>
      <c r="Z8" s="37"/>
    </row>
    <row r="9" spans="2:26" x14ac:dyDescent="0.45">
      <c r="B9" s="123" t="s">
        <v>43</v>
      </c>
      <c r="C9" s="124">
        <v>79</v>
      </c>
      <c r="D9" s="125">
        <v>11</v>
      </c>
      <c r="E9" s="126">
        <f t="shared" si="1"/>
        <v>0.13924050632911392</v>
      </c>
      <c r="F9" s="125">
        <v>2</v>
      </c>
      <c r="G9" s="126">
        <f t="shared" si="2"/>
        <v>2.5316455696202531E-2</v>
      </c>
      <c r="H9" s="125">
        <v>3</v>
      </c>
      <c r="I9" s="126">
        <f>H9/C9</f>
        <v>3.7974683544303799E-2</v>
      </c>
      <c r="J9" s="183"/>
      <c r="K9" s="184"/>
      <c r="L9" s="125">
        <v>60</v>
      </c>
      <c r="M9" s="126">
        <f t="shared" si="0"/>
        <v>0.759493670886076</v>
      </c>
      <c r="N9" s="125">
        <v>3</v>
      </c>
      <c r="O9" s="126">
        <f t="shared" si="3"/>
        <v>3.7974683544303799E-2</v>
      </c>
      <c r="P9" s="189"/>
      <c r="Q9" s="190"/>
      <c r="R9" s="189"/>
      <c r="T9" s="33"/>
      <c r="U9" s="33"/>
      <c r="V9" s="33"/>
      <c r="W9" s="37"/>
      <c r="X9" s="37"/>
      <c r="Y9" s="37"/>
      <c r="Z9" s="37"/>
    </row>
    <row r="10" spans="2:26" x14ac:dyDescent="0.45">
      <c r="B10" s="123" t="s">
        <v>44</v>
      </c>
      <c r="C10" s="124">
        <v>193</v>
      </c>
      <c r="D10" s="125">
        <v>26</v>
      </c>
      <c r="E10" s="126">
        <f t="shared" si="1"/>
        <v>0.13471502590673576</v>
      </c>
      <c r="F10" s="125">
        <v>5</v>
      </c>
      <c r="G10" s="126">
        <f t="shared" si="2"/>
        <v>2.5906735751295335E-2</v>
      </c>
      <c r="H10" s="125">
        <v>8</v>
      </c>
      <c r="I10" s="126">
        <f>H10/C10</f>
        <v>4.145077720207254E-2</v>
      </c>
      <c r="J10" s="125">
        <v>3</v>
      </c>
      <c r="K10" s="126">
        <f>J10/C10</f>
        <v>1.5544041450777202E-2</v>
      </c>
      <c r="L10" s="125">
        <v>146</v>
      </c>
      <c r="M10" s="126">
        <f t="shared" si="0"/>
        <v>0.75647668393782386</v>
      </c>
      <c r="N10" s="125">
        <v>5</v>
      </c>
      <c r="O10" s="126">
        <f t="shared" si="3"/>
        <v>2.5906735751295335E-2</v>
      </c>
      <c r="P10" s="189"/>
      <c r="Q10" s="190"/>
      <c r="R10" s="189"/>
      <c r="T10" s="33"/>
      <c r="U10" s="33"/>
      <c r="V10" s="33"/>
      <c r="W10" s="37"/>
      <c r="X10" s="37"/>
      <c r="Y10" s="37"/>
      <c r="Z10" s="37"/>
    </row>
    <row r="11" spans="2:26" x14ac:dyDescent="0.45">
      <c r="B11" s="123" t="s">
        <v>18</v>
      </c>
      <c r="C11" s="124">
        <v>221</v>
      </c>
      <c r="D11" s="125">
        <v>57</v>
      </c>
      <c r="E11" s="126">
        <f t="shared" si="1"/>
        <v>0.25791855203619912</v>
      </c>
      <c r="F11" s="125">
        <v>16</v>
      </c>
      <c r="G11" s="126">
        <f t="shared" si="2"/>
        <v>7.2398190045248875E-2</v>
      </c>
      <c r="H11" s="125">
        <v>14</v>
      </c>
      <c r="I11" s="126">
        <f>H11/C11</f>
        <v>6.3348416289592757E-2</v>
      </c>
      <c r="J11" s="125">
        <v>2</v>
      </c>
      <c r="K11" s="126">
        <f>J11/C11</f>
        <v>9.0497737556561094E-3</v>
      </c>
      <c r="L11" s="125">
        <v>129</v>
      </c>
      <c r="M11" s="126">
        <f t="shared" si="0"/>
        <v>0.58371040723981904</v>
      </c>
      <c r="N11" s="125">
        <v>3</v>
      </c>
      <c r="O11" s="126">
        <f t="shared" si="3"/>
        <v>1.3574660633484163E-2</v>
      </c>
      <c r="P11" s="189"/>
      <c r="Q11" s="190"/>
      <c r="R11" s="189"/>
      <c r="T11" s="33"/>
      <c r="U11" s="33"/>
      <c r="V11" s="33"/>
      <c r="W11" s="37"/>
      <c r="X11" s="37"/>
      <c r="Y11" s="37"/>
      <c r="Z11" s="37"/>
    </row>
    <row r="12" spans="2:26" x14ac:dyDescent="0.45">
      <c r="B12" s="123" t="s">
        <v>24</v>
      </c>
      <c r="C12" s="124">
        <v>104</v>
      </c>
      <c r="D12" s="125">
        <v>14</v>
      </c>
      <c r="E12" s="126">
        <f t="shared" si="1"/>
        <v>0.13461538461538461</v>
      </c>
      <c r="F12" s="125">
        <v>6</v>
      </c>
      <c r="G12" s="126">
        <f t="shared" si="2"/>
        <v>5.7692307692307696E-2</v>
      </c>
      <c r="H12" s="125">
        <v>3</v>
      </c>
      <c r="I12" s="126">
        <f>H12/C12</f>
        <v>2.8846153846153848E-2</v>
      </c>
      <c r="J12" s="125">
        <v>3</v>
      </c>
      <c r="K12" s="126">
        <f>J12/C12</f>
        <v>2.8846153846153848E-2</v>
      </c>
      <c r="L12" s="125">
        <v>77</v>
      </c>
      <c r="M12" s="126">
        <f t="shared" si="0"/>
        <v>0.74038461538461542</v>
      </c>
      <c r="N12" s="125">
        <v>1</v>
      </c>
      <c r="O12" s="126">
        <f t="shared" si="3"/>
        <v>9.6153846153846159E-3</v>
      </c>
      <c r="P12" s="189"/>
      <c r="Q12" s="190"/>
      <c r="R12" s="189"/>
      <c r="T12" s="33"/>
      <c r="U12" s="33"/>
      <c r="V12" s="33"/>
      <c r="W12" s="37"/>
      <c r="X12" s="37"/>
      <c r="Y12" s="37"/>
      <c r="Z12" s="37"/>
    </row>
    <row r="13" spans="2:26" x14ac:dyDescent="0.45">
      <c r="B13" s="123" t="s">
        <v>27</v>
      </c>
      <c r="C13" s="124">
        <v>24</v>
      </c>
      <c r="D13" s="173"/>
      <c r="E13" s="174"/>
      <c r="F13" s="125">
        <v>1</v>
      </c>
      <c r="G13" s="126">
        <f t="shared" si="2"/>
        <v>4.1666666666666664E-2</v>
      </c>
      <c r="H13" s="173"/>
      <c r="I13" s="174"/>
      <c r="J13" s="173"/>
      <c r="K13" s="174"/>
      <c r="L13" s="125">
        <v>22</v>
      </c>
      <c r="M13" s="126">
        <f t="shared" si="0"/>
        <v>0.91666666666666663</v>
      </c>
      <c r="N13" s="125">
        <v>1</v>
      </c>
      <c r="O13" s="126">
        <f t="shared" si="3"/>
        <v>4.1666666666666664E-2</v>
      </c>
      <c r="P13" s="189"/>
      <c r="Q13" s="190"/>
      <c r="R13" s="189"/>
      <c r="T13" s="33"/>
      <c r="U13" s="33"/>
      <c r="V13" s="33"/>
      <c r="W13" s="37"/>
      <c r="X13" s="37"/>
      <c r="Y13" s="37"/>
      <c r="Z13" s="37"/>
    </row>
    <row r="14" spans="2:26" x14ac:dyDescent="0.45">
      <c r="B14" s="123" t="s">
        <v>28</v>
      </c>
      <c r="C14" s="124">
        <v>91</v>
      </c>
      <c r="D14" s="125">
        <v>17</v>
      </c>
      <c r="E14" s="126">
        <f>D14/C14</f>
        <v>0.18681318681318682</v>
      </c>
      <c r="F14" s="125">
        <v>10</v>
      </c>
      <c r="G14" s="126">
        <f t="shared" si="2"/>
        <v>0.10989010989010989</v>
      </c>
      <c r="H14" s="125">
        <v>4</v>
      </c>
      <c r="I14" s="126">
        <f>H14/C14</f>
        <v>4.3956043956043959E-2</v>
      </c>
      <c r="J14" s="173"/>
      <c r="K14" s="174"/>
      <c r="L14" s="125">
        <v>57</v>
      </c>
      <c r="M14" s="126">
        <f t="shared" si="0"/>
        <v>0.62637362637362637</v>
      </c>
      <c r="N14" s="125">
        <v>3</v>
      </c>
      <c r="O14" s="126">
        <f t="shared" si="3"/>
        <v>3.2967032967032968E-2</v>
      </c>
      <c r="P14" s="17"/>
      <c r="Q14" s="17"/>
      <c r="R14" s="17"/>
      <c r="T14" s="33"/>
      <c r="U14" s="33"/>
      <c r="V14" s="33"/>
      <c r="W14" s="37"/>
      <c r="X14" s="37"/>
      <c r="Y14" s="37"/>
      <c r="Z14" s="37"/>
    </row>
    <row r="15" spans="2:26" x14ac:dyDescent="0.45">
      <c r="B15" s="123" t="s">
        <v>30</v>
      </c>
      <c r="C15" s="124">
        <v>55</v>
      </c>
      <c r="D15" s="125">
        <v>10</v>
      </c>
      <c r="E15" s="126">
        <f>D15/C15</f>
        <v>0.18181818181818182</v>
      </c>
      <c r="F15" s="125">
        <v>8</v>
      </c>
      <c r="G15" s="126">
        <f t="shared" si="2"/>
        <v>0.14545454545454545</v>
      </c>
      <c r="H15" s="125">
        <v>2</v>
      </c>
      <c r="I15" s="126">
        <f>H15/C15</f>
        <v>3.6363636363636362E-2</v>
      </c>
      <c r="J15" s="173"/>
      <c r="K15" s="174"/>
      <c r="L15" s="125">
        <v>34</v>
      </c>
      <c r="M15" s="126">
        <f t="shared" si="0"/>
        <v>0.61818181818181817</v>
      </c>
      <c r="N15" s="124">
        <v>1</v>
      </c>
      <c r="O15" s="126">
        <f t="shared" si="3"/>
        <v>1.8181818181818181E-2</v>
      </c>
      <c r="P15" s="17"/>
      <c r="Q15" s="17"/>
      <c r="R15" s="191"/>
      <c r="T15" s="37"/>
      <c r="U15" s="37"/>
      <c r="V15" s="37"/>
      <c r="W15" s="37"/>
      <c r="X15" s="37"/>
      <c r="Y15" s="37"/>
      <c r="Z15" s="37"/>
    </row>
    <row r="16" spans="2:26" x14ac:dyDescent="0.45">
      <c r="B16" s="128" t="s">
        <v>45</v>
      </c>
      <c r="C16" s="124">
        <f>SUM(C6:C15)</f>
        <v>1013</v>
      </c>
      <c r="D16" s="124">
        <f>SUM(D6:D15)</f>
        <v>154</v>
      </c>
      <c r="E16" s="126"/>
      <c r="F16" s="124">
        <f>SUM(F6:F15)</f>
        <v>58</v>
      </c>
      <c r="G16" s="126"/>
      <c r="H16" s="124">
        <f>SUM(H6:H15)</f>
        <v>39</v>
      </c>
      <c r="I16" s="126"/>
      <c r="J16" s="124">
        <f>SUM(J6:J15)</f>
        <v>8</v>
      </c>
      <c r="K16" s="126"/>
      <c r="L16" s="124">
        <f>SUM(L6:L15)</f>
        <v>732</v>
      </c>
      <c r="M16" s="126"/>
      <c r="N16" s="124">
        <f>SUM(N6:N15)</f>
        <v>22</v>
      </c>
      <c r="O16" s="126"/>
      <c r="P16" s="17"/>
      <c r="Q16" s="17"/>
      <c r="R16" s="192"/>
      <c r="T16" s="37"/>
      <c r="U16" s="37"/>
      <c r="V16" s="37"/>
      <c r="W16" s="37"/>
      <c r="X16" s="37"/>
      <c r="Y16" s="37"/>
      <c r="Z16" s="37"/>
    </row>
    <row r="17" spans="2:26" x14ac:dyDescent="0.45">
      <c r="B17" s="27"/>
      <c r="C17" s="16"/>
      <c r="D17" s="16"/>
      <c r="E17" s="17"/>
      <c r="F17" s="16"/>
      <c r="G17" s="17"/>
      <c r="H17" s="16"/>
      <c r="I17" s="17"/>
      <c r="J17" s="16"/>
      <c r="K17" s="17"/>
      <c r="L17" s="16"/>
      <c r="M17" s="17"/>
      <c r="N17" s="16"/>
      <c r="O17" s="17"/>
      <c r="P17" s="17"/>
      <c r="Q17" s="17"/>
      <c r="R17" s="17"/>
      <c r="T17" s="37"/>
      <c r="U17" s="37"/>
      <c r="V17" s="37"/>
      <c r="W17" s="37"/>
      <c r="X17" s="37"/>
      <c r="Y17" s="37"/>
      <c r="Z17" s="37"/>
    </row>
    <row r="18" spans="2:26" x14ac:dyDescent="0.45">
      <c r="B18" s="27"/>
      <c r="C18" s="16"/>
      <c r="D18" s="16"/>
      <c r="E18" s="17"/>
      <c r="F18" s="16"/>
      <c r="G18" s="17"/>
      <c r="H18" s="16"/>
      <c r="I18" s="17"/>
      <c r="J18" s="16"/>
      <c r="K18" s="17"/>
      <c r="L18" s="16"/>
      <c r="M18" s="17"/>
      <c r="N18" s="16"/>
      <c r="O18" s="17"/>
      <c r="P18" s="17"/>
      <c r="Q18" s="17"/>
      <c r="R18" s="17"/>
      <c r="T18" s="37"/>
      <c r="U18" s="37"/>
      <c r="V18" s="37"/>
      <c r="W18" s="37"/>
      <c r="X18" s="37"/>
      <c r="Y18" s="37"/>
      <c r="Z18" s="37"/>
    </row>
    <row r="19" spans="2:26" x14ac:dyDescent="0.45">
      <c r="B19" s="27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T19" s="37"/>
      <c r="U19" s="37"/>
      <c r="V19" s="37"/>
      <c r="W19" s="58"/>
      <c r="X19" s="37"/>
      <c r="Y19" s="37"/>
      <c r="Z19" s="37"/>
    </row>
    <row r="20" spans="2:26" x14ac:dyDescent="0.45">
      <c r="B20" s="256" t="s">
        <v>46</v>
      </c>
      <c r="C20" s="256"/>
      <c r="D20" s="256"/>
      <c r="E20" s="256"/>
      <c r="F20" s="256"/>
      <c r="G20" s="256"/>
      <c r="H20" s="256"/>
      <c r="I20" s="256"/>
      <c r="J20" s="2"/>
      <c r="K20" s="2"/>
      <c r="L20" s="2"/>
      <c r="M20" s="2"/>
    </row>
    <row r="21" spans="2:26" x14ac:dyDescent="0.45">
      <c r="B21" s="59"/>
      <c r="C21" s="251" t="s">
        <v>47</v>
      </c>
      <c r="D21" s="269" t="s">
        <v>48</v>
      </c>
      <c r="E21" s="269"/>
      <c r="F21" s="269" t="s">
        <v>49</v>
      </c>
      <c r="G21" s="269"/>
      <c r="H21" s="269" t="s">
        <v>50</v>
      </c>
      <c r="I21" s="269"/>
    </row>
    <row r="22" spans="2:26" x14ac:dyDescent="0.45">
      <c r="B22" s="59" t="s">
        <v>51</v>
      </c>
      <c r="C22" s="252"/>
      <c r="D22" s="59" t="s">
        <v>40</v>
      </c>
      <c r="E22" s="59" t="s">
        <v>41</v>
      </c>
      <c r="F22" s="59" t="s">
        <v>40</v>
      </c>
      <c r="G22" s="59" t="s">
        <v>41</v>
      </c>
      <c r="H22" s="59" t="s">
        <v>40</v>
      </c>
      <c r="I22" s="59" t="s">
        <v>41</v>
      </c>
      <c r="O22" s="56"/>
      <c r="P22" s="56"/>
      <c r="Q22" s="56"/>
      <c r="R22" s="56"/>
    </row>
    <row r="23" spans="2:26" x14ac:dyDescent="0.45">
      <c r="B23" s="123" t="s">
        <v>3</v>
      </c>
      <c r="C23" s="124">
        <v>7</v>
      </c>
      <c r="D23" s="129">
        <v>1</v>
      </c>
      <c r="E23" s="130">
        <f t="shared" ref="E23:E32" si="4">D23/C23</f>
        <v>0.14285714285714285</v>
      </c>
      <c r="F23" s="129">
        <v>6</v>
      </c>
      <c r="G23" s="130">
        <f t="shared" ref="G23:G32" si="5">F23/C23</f>
        <v>0.8571428571428571</v>
      </c>
      <c r="H23" s="171"/>
      <c r="I23" s="172"/>
      <c r="T23" s="24"/>
    </row>
    <row r="24" spans="2:26" x14ac:dyDescent="0.45">
      <c r="B24" s="123" t="s">
        <v>7</v>
      </c>
      <c r="C24" s="124">
        <v>72</v>
      </c>
      <c r="D24" s="129">
        <v>8</v>
      </c>
      <c r="E24" s="130">
        <f t="shared" si="4"/>
        <v>0.1111111111111111</v>
      </c>
      <c r="F24" s="129">
        <v>62</v>
      </c>
      <c r="G24" s="130">
        <f t="shared" si="5"/>
        <v>0.86111111111111116</v>
      </c>
      <c r="H24" s="129">
        <v>2</v>
      </c>
      <c r="I24" s="130">
        <f t="shared" ref="I24:I32" si="6">H24/C24</f>
        <v>2.7777777777777776E-2</v>
      </c>
      <c r="T24" s="24"/>
    </row>
    <row r="25" spans="2:26" x14ac:dyDescent="0.45">
      <c r="B25" s="123" t="s">
        <v>42</v>
      </c>
      <c r="C25" s="124">
        <v>167</v>
      </c>
      <c r="D25" s="129">
        <v>19</v>
      </c>
      <c r="E25" s="130">
        <f t="shared" si="4"/>
        <v>0.11377245508982035</v>
      </c>
      <c r="F25" s="129">
        <v>142</v>
      </c>
      <c r="G25" s="130">
        <f t="shared" si="5"/>
        <v>0.85029940119760483</v>
      </c>
      <c r="H25" s="129">
        <v>6</v>
      </c>
      <c r="I25" s="130">
        <f t="shared" si="6"/>
        <v>3.5928143712574849E-2</v>
      </c>
      <c r="T25" s="24"/>
    </row>
    <row r="26" spans="2:26" x14ac:dyDescent="0.45">
      <c r="B26" s="123" t="s">
        <v>43</v>
      </c>
      <c r="C26" s="124">
        <v>79</v>
      </c>
      <c r="D26" s="129">
        <v>13</v>
      </c>
      <c r="E26" s="130">
        <f t="shared" si="4"/>
        <v>0.16455696202531644</v>
      </c>
      <c r="F26" s="129">
        <v>61</v>
      </c>
      <c r="G26" s="130">
        <f t="shared" si="5"/>
        <v>0.77215189873417722</v>
      </c>
      <c r="H26" s="129">
        <v>5</v>
      </c>
      <c r="I26" s="130">
        <f t="shared" si="6"/>
        <v>6.3291139240506333E-2</v>
      </c>
      <c r="T26" s="24"/>
    </row>
    <row r="27" spans="2:26" x14ac:dyDescent="0.45">
      <c r="B27" s="123" t="s">
        <v>44</v>
      </c>
      <c r="C27" s="124">
        <v>193</v>
      </c>
      <c r="D27" s="129">
        <v>40</v>
      </c>
      <c r="E27" s="130">
        <f t="shared" si="4"/>
        <v>0.20725388601036268</v>
      </c>
      <c r="F27" s="129">
        <v>145</v>
      </c>
      <c r="G27" s="130">
        <f t="shared" si="5"/>
        <v>0.75129533678756477</v>
      </c>
      <c r="H27" s="129">
        <v>8</v>
      </c>
      <c r="I27" s="130">
        <f t="shared" si="6"/>
        <v>4.145077720207254E-2</v>
      </c>
      <c r="T27" s="24"/>
    </row>
    <row r="28" spans="2:26" x14ac:dyDescent="0.45">
      <c r="B28" s="123" t="s">
        <v>18</v>
      </c>
      <c r="C28" s="124">
        <v>221</v>
      </c>
      <c r="D28" s="129">
        <v>28</v>
      </c>
      <c r="E28" s="130">
        <f t="shared" si="4"/>
        <v>0.12669683257918551</v>
      </c>
      <c r="F28" s="129">
        <v>182</v>
      </c>
      <c r="G28" s="130">
        <f t="shared" si="5"/>
        <v>0.82352941176470584</v>
      </c>
      <c r="H28" s="129">
        <v>11</v>
      </c>
      <c r="I28" s="130">
        <f t="shared" si="6"/>
        <v>4.9773755656108594E-2</v>
      </c>
      <c r="T28" s="24"/>
    </row>
    <row r="29" spans="2:26" x14ac:dyDescent="0.45">
      <c r="B29" s="123" t="s">
        <v>24</v>
      </c>
      <c r="C29" s="124">
        <v>104</v>
      </c>
      <c r="D29" s="129">
        <v>22</v>
      </c>
      <c r="E29" s="130">
        <f t="shared" si="4"/>
        <v>0.21153846153846154</v>
      </c>
      <c r="F29" s="129">
        <v>78</v>
      </c>
      <c r="G29" s="130">
        <f t="shared" si="5"/>
        <v>0.75</v>
      </c>
      <c r="H29" s="129">
        <v>4</v>
      </c>
      <c r="I29" s="130">
        <f t="shared" si="6"/>
        <v>3.8461538461538464E-2</v>
      </c>
      <c r="T29" s="24"/>
    </row>
    <row r="30" spans="2:26" x14ac:dyDescent="0.45">
      <c r="B30" s="123" t="s">
        <v>27</v>
      </c>
      <c r="C30" s="124">
        <v>24</v>
      </c>
      <c r="D30" s="129">
        <v>4</v>
      </c>
      <c r="E30" s="130">
        <f t="shared" si="4"/>
        <v>0.16666666666666666</v>
      </c>
      <c r="F30" s="129">
        <v>19</v>
      </c>
      <c r="G30" s="130">
        <f t="shared" si="5"/>
        <v>0.79166666666666663</v>
      </c>
      <c r="H30" s="129">
        <v>1</v>
      </c>
      <c r="I30" s="130">
        <f t="shared" si="6"/>
        <v>4.1666666666666664E-2</v>
      </c>
      <c r="T30" s="24"/>
    </row>
    <row r="31" spans="2:26" x14ac:dyDescent="0.45">
      <c r="B31" s="123" t="s">
        <v>28</v>
      </c>
      <c r="C31" s="131">
        <v>91</v>
      </c>
      <c r="D31" s="129">
        <v>7</v>
      </c>
      <c r="E31" s="133">
        <f t="shared" si="4"/>
        <v>7.6923076923076927E-2</v>
      </c>
      <c r="F31" s="129">
        <v>80</v>
      </c>
      <c r="G31" s="133">
        <f t="shared" si="5"/>
        <v>0.87912087912087911</v>
      </c>
      <c r="H31" s="129">
        <v>4</v>
      </c>
      <c r="I31" s="133">
        <f t="shared" si="6"/>
        <v>4.3956043956043959E-2</v>
      </c>
      <c r="T31" s="24"/>
    </row>
    <row r="32" spans="2:26" x14ac:dyDescent="0.45">
      <c r="B32" s="123" t="s">
        <v>30</v>
      </c>
      <c r="C32" s="182">
        <v>55</v>
      </c>
      <c r="D32" s="74">
        <v>8</v>
      </c>
      <c r="E32" s="130">
        <f t="shared" si="4"/>
        <v>0.14545454545454545</v>
      </c>
      <c r="F32" s="74">
        <v>45</v>
      </c>
      <c r="G32" s="130">
        <f t="shared" si="5"/>
        <v>0.81818181818181823</v>
      </c>
      <c r="H32" s="74">
        <v>2</v>
      </c>
      <c r="I32" s="130">
        <f t="shared" si="6"/>
        <v>3.6363636363636362E-2</v>
      </c>
      <c r="T32" s="24"/>
    </row>
    <row r="33" spans="2:20" x14ac:dyDescent="0.45">
      <c r="B33" s="128" t="s">
        <v>45</v>
      </c>
      <c r="C33" s="182">
        <f>SUM(C23:C32)</f>
        <v>1013</v>
      </c>
      <c r="D33" s="182">
        <f>SUM(D23:D32)</f>
        <v>150</v>
      </c>
      <c r="E33" s="182"/>
      <c r="F33" s="182">
        <f>SUM(F23:F32)</f>
        <v>820</v>
      </c>
      <c r="G33" s="182"/>
      <c r="H33" s="182">
        <f>SUM(H23:H32)</f>
        <v>43</v>
      </c>
      <c r="I33" s="74"/>
      <c r="T33" s="24"/>
    </row>
    <row r="34" spans="2:20" x14ac:dyDescent="0.45">
      <c r="B34" s="132"/>
      <c r="T34" s="24"/>
    </row>
    <row r="35" spans="2:20" x14ac:dyDescent="0.45">
      <c r="B35" s="256" t="s">
        <v>52</v>
      </c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T35" s="24"/>
    </row>
    <row r="36" spans="2:20" ht="70.5" customHeight="1" x14ac:dyDescent="0.45">
      <c r="B36" s="51"/>
      <c r="C36" s="251" t="s">
        <v>47</v>
      </c>
      <c r="D36" s="255" t="s">
        <v>53</v>
      </c>
      <c r="E36" s="255"/>
      <c r="F36" s="255" t="s">
        <v>54</v>
      </c>
      <c r="G36" s="255"/>
      <c r="H36" s="255" t="s">
        <v>55</v>
      </c>
      <c r="I36" s="255"/>
      <c r="J36" s="255" t="s">
        <v>56</v>
      </c>
      <c r="K36" s="255"/>
      <c r="L36" s="255" t="s">
        <v>57</v>
      </c>
      <c r="M36" s="255"/>
      <c r="N36" s="255" t="s">
        <v>58</v>
      </c>
      <c r="O36" s="255"/>
      <c r="T36" s="24"/>
    </row>
    <row r="37" spans="2:20" x14ac:dyDescent="0.45">
      <c r="B37" s="53" t="s">
        <v>51</v>
      </c>
      <c r="C37" s="252"/>
      <c r="D37" s="55" t="s">
        <v>40</v>
      </c>
      <c r="E37" s="55" t="s">
        <v>41</v>
      </c>
      <c r="F37" s="55" t="s">
        <v>40</v>
      </c>
      <c r="G37" s="55" t="s">
        <v>41</v>
      </c>
      <c r="H37" s="55" t="s">
        <v>40</v>
      </c>
      <c r="I37" s="55" t="s">
        <v>41</v>
      </c>
      <c r="J37" s="55" t="s">
        <v>40</v>
      </c>
      <c r="K37" s="55" t="s">
        <v>41</v>
      </c>
      <c r="L37" s="55" t="s">
        <v>40</v>
      </c>
      <c r="M37" s="54" t="s">
        <v>41</v>
      </c>
      <c r="N37" s="55" t="s">
        <v>40</v>
      </c>
      <c r="O37" s="54" t="s">
        <v>41</v>
      </c>
      <c r="T37" s="24"/>
    </row>
    <row r="38" spans="2:20" x14ac:dyDescent="0.45">
      <c r="B38" s="123" t="s">
        <v>3</v>
      </c>
      <c r="C38" s="124">
        <v>7</v>
      </c>
      <c r="D38" s="129">
        <v>1</v>
      </c>
      <c r="E38" s="130">
        <f t="shared" ref="E38:E47" si="7">D38/C38</f>
        <v>0.14285714285714285</v>
      </c>
      <c r="F38" s="129">
        <v>2</v>
      </c>
      <c r="G38" s="130">
        <f t="shared" ref="G38:G47" si="8">F38/C38</f>
        <v>0.2857142857142857</v>
      </c>
      <c r="H38" s="129">
        <v>1</v>
      </c>
      <c r="I38" s="130">
        <f t="shared" ref="I38:I47" si="9">H38/C38</f>
        <v>0.14285714285714285</v>
      </c>
      <c r="J38" s="171"/>
      <c r="K38" s="172"/>
      <c r="L38" s="129">
        <v>2</v>
      </c>
      <c r="M38" s="130">
        <f t="shared" ref="M38:M47" si="10">L38/C38</f>
        <v>0.2857142857142857</v>
      </c>
      <c r="N38" s="129">
        <v>1</v>
      </c>
      <c r="O38" s="130">
        <f t="shared" ref="O38:O47" si="11">N38/C38</f>
        <v>0.14285714285714285</v>
      </c>
      <c r="T38" s="24"/>
    </row>
    <row r="39" spans="2:20" x14ac:dyDescent="0.45">
      <c r="B39" s="123" t="s">
        <v>7</v>
      </c>
      <c r="C39" s="124">
        <v>72</v>
      </c>
      <c r="D39" s="129">
        <v>42</v>
      </c>
      <c r="E39" s="130">
        <f t="shared" si="7"/>
        <v>0.58333333333333337</v>
      </c>
      <c r="F39" s="129">
        <v>10</v>
      </c>
      <c r="G39" s="130">
        <f t="shared" si="8"/>
        <v>0.1388888888888889</v>
      </c>
      <c r="H39" s="129">
        <v>9</v>
      </c>
      <c r="I39" s="130">
        <f t="shared" si="9"/>
        <v>0.125</v>
      </c>
      <c r="J39" s="129">
        <v>1</v>
      </c>
      <c r="K39" s="130">
        <f>J39/C39</f>
        <v>1.3888888888888888E-2</v>
      </c>
      <c r="L39" s="129">
        <v>2</v>
      </c>
      <c r="M39" s="130">
        <f t="shared" si="10"/>
        <v>2.7777777777777776E-2</v>
      </c>
      <c r="N39" s="129">
        <v>8</v>
      </c>
      <c r="O39" s="130">
        <f t="shared" si="11"/>
        <v>0.1111111111111111</v>
      </c>
      <c r="T39" s="24"/>
    </row>
    <row r="40" spans="2:20" x14ac:dyDescent="0.45">
      <c r="B40" s="123" t="s">
        <v>42</v>
      </c>
      <c r="C40" s="124">
        <v>167</v>
      </c>
      <c r="D40" s="129">
        <v>75</v>
      </c>
      <c r="E40" s="130">
        <f t="shared" si="7"/>
        <v>0.44910179640718562</v>
      </c>
      <c r="F40" s="129">
        <v>35</v>
      </c>
      <c r="G40" s="130">
        <f t="shared" si="8"/>
        <v>0.20958083832335328</v>
      </c>
      <c r="H40" s="129">
        <v>27</v>
      </c>
      <c r="I40" s="130">
        <f t="shared" si="9"/>
        <v>0.16167664670658682</v>
      </c>
      <c r="J40" s="129">
        <v>1</v>
      </c>
      <c r="K40" s="130">
        <f>J40/C40</f>
        <v>5.9880239520958087E-3</v>
      </c>
      <c r="L40" s="129">
        <v>13</v>
      </c>
      <c r="M40" s="130">
        <f t="shared" si="10"/>
        <v>7.7844311377245512E-2</v>
      </c>
      <c r="N40" s="129">
        <v>16</v>
      </c>
      <c r="O40" s="130">
        <f t="shared" si="11"/>
        <v>9.580838323353294E-2</v>
      </c>
      <c r="T40" s="24"/>
    </row>
    <row r="41" spans="2:20" x14ac:dyDescent="0.45">
      <c r="B41" s="123" t="s">
        <v>185</v>
      </c>
      <c r="C41" s="124">
        <v>79</v>
      </c>
      <c r="D41" s="129">
        <v>45</v>
      </c>
      <c r="E41" s="130">
        <f t="shared" si="7"/>
        <v>0.569620253164557</v>
      </c>
      <c r="F41" s="129">
        <v>15</v>
      </c>
      <c r="G41" s="130">
        <f t="shared" si="8"/>
        <v>0.189873417721519</v>
      </c>
      <c r="H41" s="129">
        <v>3</v>
      </c>
      <c r="I41" s="130">
        <f t="shared" si="9"/>
        <v>3.7974683544303799E-2</v>
      </c>
      <c r="J41" s="129">
        <v>1</v>
      </c>
      <c r="K41" s="130">
        <f>J41/C41</f>
        <v>1.2658227848101266E-2</v>
      </c>
      <c r="L41" s="129">
        <v>7</v>
      </c>
      <c r="M41" s="130">
        <f t="shared" si="10"/>
        <v>8.8607594936708861E-2</v>
      </c>
      <c r="N41" s="129">
        <v>8</v>
      </c>
      <c r="O41" s="130">
        <f t="shared" si="11"/>
        <v>0.10126582278481013</v>
      </c>
      <c r="T41" s="24"/>
    </row>
    <row r="42" spans="2:20" x14ac:dyDescent="0.45">
      <c r="B42" s="123" t="s">
        <v>44</v>
      </c>
      <c r="C42" s="124">
        <v>193</v>
      </c>
      <c r="D42" s="129">
        <v>87</v>
      </c>
      <c r="E42" s="130">
        <f t="shared" si="7"/>
        <v>0.45077720207253885</v>
      </c>
      <c r="F42" s="129">
        <v>28</v>
      </c>
      <c r="G42" s="130">
        <f t="shared" si="8"/>
        <v>0.14507772020725387</v>
      </c>
      <c r="H42" s="129">
        <v>25</v>
      </c>
      <c r="I42" s="130">
        <f t="shared" si="9"/>
        <v>0.12953367875647667</v>
      </c>
      <c r="J42" s="129">
        <v>1</v>
      </c>
      <c r="K42" s="130">
        <f>J42/C42</f>
        <v>5.1813471502590676E-3</v>
      </c>
      <c r="L42" s="129">
        <v>26</v>
      </c>
      <c r="M42" s="130">
        <f t="shared" si="10"/>
        <v>0.13471502590673576</v>
      </c>
      <c r="N42" s="129">
        <v>26</v>
      </c>
      <c r="O42" s="130">
        <f t="shared" si="11"/>
        <v>0.13471502590673576</v>
      </c>
      <c r="T42" s="24"/>
    </row>
    <row r="43" spans="2:20" x14ac:dyDescent="0.45">
      <c r="B43" s="123" t="s">
        <v>18</v>
      </c>
      <c r="C43" s="124">
        <v>221</v>
      </c>
      <c r="D43" s="129">
        <v>132</v>
      </c>
      <c r="E43" s="130">
        <f t="shared" si="7"/>
        <v>0.59728506787330315</v>
      </c>
      <c r="F43" s="129">
        <v>54</v>
      </c>
      <c r="G43" s="130">
        <f t="shared" si="8"/>
        <v>0.24434389140271492</v>
      </c>
      <c r="H43" s="129">
        <v>20</v>
      </c>
      <c r="I43" s="130">
        <f t="shared" si="9"/>
        <v>9.0497737556561084E-2</v>
      </c>
      <c r="J43" s="171"/>
      <c r="K43" s="172"/>
      <c r="L43" s="129">
        <v>9</v>
      </c>
      <c r="M43" s="130">
        <f t="shared" si="10"/>
        <v>4.072398190045249E-2</v>
      </c>
      <c r="N43" s="129">
        <v>6</v>
      </c>
      <c r="O43" s="130">
        <f t="shared" si="11"/>
        <v>2.7149321266968326E-2</v>
      </c>
      <c r="T43" s="24"/>
    </row>
    <row r="44" spans="2:20" x14ac:dyDescent="0.45">
      <c r="B44" s="123" t="s">
        <v>24</v>
      </c>
      <c r="C44" s="124">
        <v>104</v>
      </c>
      <c r="D44" s="129">
        <v>49</v>
      </c>
      <c r="E44" s="130">
        <f t="shared" si="7"/>
        <v>0.47115384615384615</v>
      </c>
      <c r="F44" s="129">
        <v>12</v>
      </c>
      <c r="G44" s="130">
        <f t="shared" si="8"/>
        <v>0.11538461538461539</v>
      </c>
      <c r="H44" s="129">
        <v>20</v>
      </c>
      <c r="I44" s="130">
        <f t="shared" si="9"/>
        <v>0.19230769230769232</v>
      </c>
      <c r="J44" s="129">
        <v>1</v>
      </c>
      <c r="K44" s="130">
        <f>J44/C44</f>
        <v>9.6153846153846159E-3</v>
      </c>
      <c r="L44" s="129">
        <v>18</v>
      </c>
      <c r="M44" s="130">
        <f t="shared" si="10"/>
        <v>0.17307692307692307</v>
      </c>
      <c r="N44" s="129">
        <v>4</v>
      </c>
      <c r="O44" s="130">
        <f t="shared" si="11"/>
        <v>3.8461538461538464E-2</v>
      </c>
      <c r="T44" s="24"/>
    </row>
    <row r="45" spans="2:20" x14ac:dyDescent="0.45">
      <c r="B45" s="123" t="s">
        <v>27</v>
      </c>
      <c r="C45" s="124">
        <v>24</v>
      </c>
      <c r="D45" s="129">
        <v>9</v>
      </c>
      <c r="E45" s="130">
        <f t="shared" si="7"/>
        <v>0.375</v>
      </c>
      <c r="F45" s="129">
        <v>4</v>
      </c>
      <c r="G45" s="130">
        <f t="shared" si="8"/>
        <v>0.16666666666666666</v>
      </c>
      <c r="H45" s="129">
        <v>5</v>
      </c>
      <c r="I45" s="130">
        <f t="shared" si="9"/>
        <v>0.20833333333333334</v>
      </c>
      <c r="J45" s="171"/>
      <c r="K45" s="172"/>
      <c r="L45" s="129">
        <v>3</v>
      </c>
      <c r="M45" s="130">
        <f t="shared" si="10"/>
        <v>0.125</v>
      </c>
      <c r="N45" s="129">
        <v>3</v>
      </c>
      <c r="O45" s="130">
        <f t="shared" si="11"/>
        <v>0.125</v>
      </c>
      <c r="T45" s="24"/>
    </row>
    <row r="46" spans="2:20" x14ac:dyDescent="0.45">
      <c r="B46" s="123" t="s">
        <v>28</v>
      </c>
      <c r="C46" s="131">
        <v>91</v>
      </c>
      <c r="D46" s="129">
        <v>46</v>
      </c>
      <c r="E46" s="130">
        <f t="shared" si="7"/>
        <v>0.50549450549450547</v>
      </c>
      <c r="F46" s="129">
        <v>12</v>
      </c>
      <c r="G46" s="134">
        <f t="shared" si="8"/>
        <v>0.13186813186813187</v>
      </c>
      <c r="H46" s="129">
        <v>6</v>
      </c>
      <c r="I46" s="133">
        <f t="shared" si="9"/>
        <v>6.5934065934065936E-2</v>
      </c>
      <c r="J46" s="187"/>
      <c r="K46" s="197"/>
      <c r="L46" s="129">
        <v>13</v>
      </c>
      <c r="M46" s="133">
        <f t="shared" si="10"/>
        <v>0.14285714285714285</v>
      </c>
      <c r="N46" s="129">
        <v>5</v>
      </c>
      <c r="O46" s="133">
        <f t="shared" si="11"/>
        <v>5.4945054945054944E-2</v>
      </c>
      <c r="T46" s="24"/>
    </row>
    <row r="47" spans="2:20" x14ac:dyDescent="0.45">
      <c r="B47" s="123" t="s">
        <v>30</v>
      </c>
      <c r="C47" s="182">
        <v>55</v>
      </c>
      <c r="D47" s="74">
        <v>29</v>
      </c>
      <c r="E47" s="130">
        <f t="shared" si="7"/>
        <v>0.52727272727272723</v>
      </c>
      <c r="F47" s="74">
        <v>6</v>
      </c>
      <c r="G47" s="130">
        <f t="shared" si="8"/>
        <v>0.10909090909090909</v>
      </c>
      <c r="H47" s="74">
        <v>5</v>
      </c>
      <c r="I47" s="130">
        <f t="shared" si="9"/>
        <v>9.0909090909090912E-2</v>
      </c>
      <c r="J47" s="187"/>
      <c r="K47" s="197"/>
      <c r="L47" s="74">
        <v>6</v>
      </c>
      <c r="M47" s="133">
        <f t="shared" si="10"/>
        <v>0.10909090909090909</v>
      </c>
      <c r="N47" s="74">
        <v>9</v>
      </c>
      <c r="O47" s="133">
        <f t="shared" si="11"/>
        <v>0.16363636363636364</v>
      </c>
      <c r="T47" s="24"/>
    </row>
    <row r="48" spans="2:20" x14ac:dyDescent="0.45">
      <c r="B48" s="128" t="s">
        <v>45</v>
      </c>
      <c r="C48" s="182">
        <f>SUM(C38:C47)</f>
        <v>1013</v>
      </c>
      <c r="D48" s="182">
        <f>SUM(D38:D47)</f>
        <v>515</v>
      </c>
      <c r="E48" s="182"/>
      <c r="F48" s="182">
        <f>SUM(F38:F47)</f>
        <v>178</v>
      </c>
      <c r="G48" s="182"/>
      <c r="H48" s="182">
        <f>SUM(H38:H47)</f>
        <v>121</v>
      </c>
      <c r="I48" s="182"/>
      <c r="J48" s="182">
        <f>SUM(J38:J47)</f>
        <v>5</v>
      </c>
      <c r="K48" s="182"/>
      <c r="L48" s="182">
        <f>SUM(L38:L47)</f>
        <v>99</v>
      </c>
      <c r="M48" s="182"/>
      <c r="N48" s="182">
        <f>SUM(N38:N47)</f>
        <v>86</v>
      </c>
      <c r="O48" s="182"/>
      <c r="T48" s="24"/>
    </row>
    <row r="49" spans="2:22" x14ac:dyDescent="0.45">
      <c r="T49" s="24"/>
    </row>
    <row r="50" spans="2:22" x14ac:dyDescent="0.45">
      <c r="T50" s="24"/>
    </row>
    <row r="51" spans="2:22" x14ac:dyDescent="0.45">
      <c r="T51" s="24"/>
    </row>
    <row r="52" spans="2:22" ht="14.65" thickBot="1" x14ac:dyDescent="0.5">
      <c r="B52" s="256" t="s">
        <v>59</v>
      </c>
      <c r="C52" s="256"/>
      <c r="D52" s="268"/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24"/>
    </row>
    <row r="53" spans="2:22" x14ac:dyDescent="0.45">
      <c r="B53" s="93"/>
      <c r="C53" s="78"/>
      <c r="D53" s="260" t="s">
        <v>60</v>
      </c>
      <c r="E53" s="261"/>
      <c r="F53" s="261"/>
      <c r="G53" s="262"/>
      <c r="H53" s="260" t="s">
        <v>61</v>
      </c>
      <c r="I53" s="261"/>
      <c r="J53" s="261"/>
      <c r="K53" s="262"/>
      <c r="L53" s="260" t="s">
        <v>62</v>
      </c>
      <c r="M53" s="261"/>
      <c r="N53" s="261"/>
      <c r="O53" s="261"/>
      <c r="P53" s="261"/>
      <c r="Q53" s="261"/>
      <c r="R53" s="257" t="s">
        <v>63</v>
      </c>
      <c r="S53" s="258"/>
      <c r="T53" s="258"/>
      <c r="U53" s="259"/>
      <c r="V53" s="100"/>
    </row>
    <row r="54" spans="2:22" ht="63.75" customHeight="1" x14ac:dyDescent="0.45">
      <c r="B54" s="94"/>
      <c r="C54" s="251" t="s">
        <v>47</v>
      </c>
      <c r="D54" s="265" t="s">
        <v>64</v>
      </c>
      <c r="E54" s="266"/>
      <c r="F54" s="263" t="s">
        <v>65</v>
      </c>
      <c r="G54" s="264"/>
      <c r="H54" s="265" t="s">
        <v>66</v>
      </c>
      <c r="I54" s="266"/>
      <c r="J54" s="263" t="s">
        <v>67</v>
      </c>
      <c r="K54" s="264"/>
      <c r="L54" s="265" t="s">
        <v>68</v>
      </c>
      <c r="M54" s="266"/>
      <c r="N54" s="263" t="s">
        <v>69</v>
      </c>
      <c r="O54" s="266"/>
      <c r="P54" s="263" t="s">
        <v>70</v>
      </c>
      <c r="Q54" s="267"/>
      <c r="R54" s="253" t="s">
        <v>71</v>
      </c>
      <c r="S54" s="254"/>
      <c r="T54" s="253" t="s">
        <v>72</v>
      </c>
      <c r="U54" s="254"/>
      <c r="V54" s="117"/>
    </row>
    <row r="55" spans="2:22" x14ac:dyDescent="0.45">
      <c r="B55" s="95" t="s">
        <v>51</v>
      </c>
      <c r="C55" s="252"/>
      <c r="D55" s="90" t="s">
        <v>40</v>
      </c>
      <c r="E55" s="55" t="s">
        <v>41</v>
      </c>
      <c r="F55" s="55" t="s">
        <v>40</v>
      </c>
      <c r="G55" s="91" t="s">
        <v>41</v>
      </c>
      <c r="H55" s="90" t="s">
        <v>40</v>
      </c>
      <c r="I55" s="55" t="s">
        <v>41</v>
      </c>
      <c r="J55" s="55" t="s">
        <v>40</v>
      </c>
      <c r="K55" s="91" t="s">
        <v>41</v>
      </c>
      <c r="L55" s="90" t="s">
        <v>40</v>
      </c>
      <c r="M55" s="54" t="s">
        <v>41</v>
      </c>
      <c r="N55" s="55" t="s">
        <v>40</v>
      </c>
      <c r="O55" s="54" t="s">
        <v>41</v>
      </c>
      <c r="P55" s="59" t="s">
        <v>40</v>
      </c>
      <c r="Q55" s="89" t="s">
        <v>41</v>
      </c>
      <c r="R55" s="96" t="s">
        <v>40</v>
      </c>
      <c r="S55" s="92" t="s">
        <v>41</v>
      </c>
      <c r="T55" s="96" t="s">
        <v>40</v>
      </c>
      <c r="U55" s="92" t="s">
        <v>41</v>
      </c>
      <c r="V55" s="118"/>
    </row>
    <row r="56" spans="2:22" x14ac:dyDescent="0.45">
      <c r="B56" s="123" t="s">
        <v>3</v>
      </c>
      <c r="C56" s="124">
        <v>7</v>
      </c>
      <c r="D56" s="129">
        <v>3</v>
      </c>
      <c r="E56" s="130">
        <f t="shared" ref="E56:E65" si="12">D56/C56</f>
        <v>0.42857142857142855</v>
      </c>
      <c r="F56" s="129">
        <v>1</v>
      </c>
      <c r="G56" s="130">
        <f t="shared" ref="G56:G65" si="13">F56/C56</f>
        <v>0.14285714285714285</v>
      </c>
      <c r="H56" s="171"/>
      <c r="I56" s="172"/>
      <c r="J56" s="171"/>
      <c r="K56" s="172"/>
      <c r="L56" s="129">
        <v>1</v>
      </c>
      <c r="M56" s="130">
        <f t="shared" ref="M56:M63" si="14">L56/C56</f>
        <v>0.14285714285714285</v>
      </c>
      <c r="N56" s="171"/>
      <c r="O56" s="172"/>
      <c r="P56" s="171"/>
      <c r="Q56" s="172"/>
      <c r="R56" s="129">
        <v>1</v>
      </c>
      <c r="S56" s="130">
        <f t="shared" ref="S56:S62" si="15">R56/C56</f>
        <v>0.14285714285714285</v>
      </c>
      <c r="T56" s="129">
        <v>1</v>
      </c>
      <c r="U56" s="130">
        <f t="shared" ref="U56:U63" si="16">T56/C56</f>
        <v>0.14285714285714285</v>
      </c>
      <c r="V56" s="119"/>
    </row>
    <row r="57" spans="2:22" x14ac:dyDescent="0.45">
      <c r="B57" s="123" t="s">
        <v>7</v>
      </c>
      <c r="C57" s="124">
        <v>72</v>
      </c>
      <c r="D57" s="129">
        <v>21</v>
      </c>
      <c r="E57" s="130">
        <f t="shared" si="12"/>
        <v>0.29166666666666669</v>
      </c>
      <c r="F57" s="129">
        <v>9</v>
      </c>
      <c r="G57" s="130">
        <f t="shared" si="13"/>
        <v>0.125</v>
      </c>
      <c r="H57" s="129">
        <v>4</v>
      </c>
      <c r="I57" s="130">
        <f t="shared" ref="I57:I63" si="17">H57/C57</f>
        <v>5.5555555555555552E-2</v>
      </c>
      <c r="J57" s="129">
        <v>4</v>
      </c>
      <c r="K57" s="130">
        <f t="shared" ref="K57:K63" si="18">J57/C57</f>
        <v>5.5555555555555552E-2</v>
      </c>
      <c r="L57" s="129">
        <v>4</v>
      </c>
      <c r="M57" s="130">
        <f t="shared" si="14"/>
        <v>5.5555555555555552E-2</v>
      </c>
      <c r="N57" s="171"/>
      <c r="O57" s="172"/>
      <c r="P57" s="129">
        <v>5</v>
      </c>
      <c r="Q57" s="130">
        <f t="shared" ref="Q57:Q63" si="19">P57/C57</f>
        <v>6.9444444444444448E-2</v>
      </c>
      <c r="R57" s="129">
        <v>2</v>
      </c>
      <c r="S57" s="130">
        <f t="shared" si="15"/>
        <v>2.7777777777777776E-2</v>
      </c>
      <c r="T57" s="129">
        <v>23</v>
      </c>
      <c r="U57" s="130">
        <f t="shared" si="16"/>
        <v>0.31944444444444442</v>
      </c>
      <c r="V57" s="119"/>
    </row>
    <row r="58" spans="2:22" x14ac:dyDescent="0.45">
      <c r="B58" s="123" t="s">
        <v>42</v>
      </c>
      <c r="C58" s="124">
        <v>167</v>
      </c>
      <c r="D58" s="129">
        <v>42</v>
      </c>
      <c r="E58" s="130">
        <f t="shared" si="12"/>
        <v>0.25149700598802394</v>
      </c>
      <c r="F58" s="129">
        <v>33</v>
      </c>
      <c r="G58" s="130">
        <f t="shared" si="13"/>
        <v>0.19760479041916168</v>
      </c>
      <c r="H58" s="129">
        <v>4</v>
      </c>
      <c r="I58" s="130">
        <f t="shared" si="17"/>
        <v>2.3952095808383235E-2</v>
      </c>
      <c r="J58" s="129">
        <v>7</v>
      </c>
      <c r="K58" s="130">
        <f t="shared" si="18"/>
        <v>4.1916167664670656E-2</v>
      </c>
      <c r="L58" s="129">
        <v>19</v>
      </c>
      <c r="M58" s="130">
        <f t="shared" si="14"/>
        <v>0.11377245508982035</v>
      </c>
      <c r="N58" s="129">
        <v>1</v>
      </c>
      <c r="O58" s="130">
        <f t="shared" ref="O58:O65" si="20">N58/C58</f>
        <v>5.9880239520958087E-3</v>
      </c>
      <c r="P58" s="129">
        <v>17</v>
      </c>
      <c r="Q58" s="130">
        <f t="shared" si="19"/>
        <v>0.10179640718562874</v>
      </c>
      <c r="R58" s="129">
        <v>3</v>
      </c>
      <c r="S58" s="130">
        <f t="shared" si="15"/>
        <v>1.7964071856287425E-2</v>
      </c>
      <c r="T58" s="129">
        <v>41</v>
      </c>
      <c r="U58" s="130">
        <f t="shared" si="16"/>
        <v>0.24550898203592814</v>
      </c>
      <c r="V58" s="119"/>
    </row>
    <row r="59" spans="2:22" x14ac:dyDescent="0.45">
      <c r="B59" s="123" t="s">
        <v>185</v>
      </c>
      <c r="C59" s="124">
        <v>79</v>
      </c>
      <c r="D59" s="129">
        <v>15</v>
      </c>
      <c r="E59" s="130">
        <f t="shared" si="12"/>
        <v>0.189873417721519</v>
      </c>
      <c r="F59" s="129">
        <v>14</v>
      </c>
      <c r="G59" s="130">
        <f t="shared" si="13"/>
        <v>0.17721518987341772</v>
      </c>
      <c r="H59" s="129">
        <v>10</v>
      </c>
      <c r="I59" s="130">
        <f t="shared" si="17"/>
        <v>0.12658227848101267</v>
      </c>
      <c r="J59" s="129">
        <v>2</v>
      </c>
      <c r="K59" s="130">
        <f t="shared" si="18"/>
        <v>2.5316455696202531E-2</v>
      </c>
      <c r="L59" s="129">
        <v>10</v>
      </c>
      <c r="M59" s="130">
        <f t="shared" si="14"/>
        <v>0.12658227848101267</v>
      </c>
      <c r="N59" s="129">
        <v>1</v>
      </c>
      <c r="O59" s="130">
        <f t="shared" si="20"/>
        <v>1.2658227848101266E-2</v>
      </c>
      <c r="P59" s="129">
        <v>5</v>
      </c>
      <c r="Q59" s="130">
        <f t="shared" si="19"/>
        <v>6.3291139240506333E-2</v>
      </c>
      <c r="R59" s="129">
        <v>1</v>
      </c>
      <c r="S59" s="130">
        <f t="shared" si="15"/>
        <v>1.2658227848101266E-2</v>
      </c>
      <c r="T59" s="129">
        <v>21</v>
      </c>
      <c r="U59" s="130">
        <f t="shared" si="16"/>
        <v>0.26582278481012656</v>
      </c>
      <c r="V59" s="119"/>
    </row>
    <row r="60" spans="2:22" x14ac:dyDescent="0.45">
      <c r="B60" s="123" t="s">
        <v>44</v>
      </c>
      <c r="C60" s="124">
        <v>193</v>
      </c>
      <c r="D60" s="129">
        <v>51</v>
      </c>
      <c r="E60" s="130">
        <f t="shared" si="12"/>
        <v>0.26424870466321243</v>
      </c>
      <c r="F60" s="129">
        <v>28</v>
      </c>
      <c r="G60" s="130">
        <f t="shared" si="13"/>
        <v>0.14507772020725387</v>
      </c>
      <c r="H60" s="129">
        <v>13</v>
      </c>
      <c r="I60" s="130">
        <f t="shared" si="17"/>
        <v>6.7357512953367879E-2</v>
      </c>
      <c r="J60" s="129">
        <v>8</v>
      </c>
      <c r="K60" s="130">
        <f t="shared" si="18"/>
        <v>4.145077720207254E-2</v>
      </c>
      <c r="L60" s="129">
        <v>19</v>
      </c>
      <c r="M60" s="130">
        <f t="shared" si="14"/>
        <v>9.8445595854922283E-2</v>
      </c>
      <c r="N60" s="129">
        <v>1</v>
      </c>
      <c r="O60" s="130">
        <f t="shared" si="20"/>
        <v>5.1813471502590676E-3</v>
      </c>
      <c r="P60" s="129">
        <v>5</v>
      </c>
      <c r="Q60" s="130">
        <f t="shared" si="19"/>
        <v>2.5906735751295335E-2</v>
      </c>
      <c r="R60" s="129">
        <v>3</v>
      </c>
      <c r="S60" s="130">
        <f t="shared" si="15"/>
        <v>1.5544041450777202E-2</v>
      </c>
      <c r="T60" s="129">
        <v>65</v>
      </c>
      <c r="U60" s="130">
        <f t="shared" si="16"/>
        <v>0.33678756476683935</v>
      </c>
      <c r="V60" s="119"/>
    </row>
    <row r="61" spans="2:22" x14ac:dyDescent="0.45">
      <c r="B61" s="123" t="s">
        <v>18</v>
      </c>
      <c r="C61" s="124">
        <v>221</v>
      </c>
      <c r="D61" s="129">
        <v>55</v>
      </c>
      <c r="E61" s="130">
        <f t="shared" si="12"/>
        <v>0.24886877828054299</v>
      </c>
      <c r="F61" s="129">
        <v>39</v>
      </c>
      <c r="G61" s="130">
        <f t="shared" si="13"/>
        <v>0.17647058823529413</v>
      </c>
      <c r="H61" s="129">
        <v>16</v>
      </c>
      <c r="I61" s="130">
        <f t="shared" si="17"/>
        <v>7.2398190045248875E-2</v>
      </c>
      <c r="J61" s="129">
        <v>12</v>
      </c>
      <c r="K61" s="130">
        <f t="shared" si="18"/>
        <v>5.4298642533936653E-2</v>
      </c>
      <c r="L61" s="129">
        <v>34</v>
      </c>
      <c r="M61" s="130">
        <f t="shared" si="14"/>
        <v>0.15384615384615385</v>
      </c>
      <c r="N61" s="129">
        <v>2</v>
      </c>
      <c r="O61" s="130">
        <f t="shared" si="20"/>
        <v>9.0497737556561094E-3</v>
      </c>
      <c r="P61" s="129">
        <v>9</v>
      </c>
      <c r="Q61" s="130">
        <f t="shared" si="19"/>
        <v>4.072398190045249E-2</v>
      </c>
      <c r="R61" s="129">
        <v>6</v>
      </c>
      <c r="S61" s="130">
        <f t="shared" si="15"/>
        <v>2.7149321266968326E-2</v>
      </c>
      <c r="T61" s="129">
        <v>48</v>
      </c>
      <c r="U61" s="130">
        <f t="shared" si="16"/>
        <v>0.21719457013574661</v>
      </c>
      <c r="V61" s="119"/>
    </row>
    <row r="62" spans="2:22" x14ac:dyDescent="0.45">
      <c r="B62" s="123" t="s">
        <v>24</v>
      </c>
      <c r="C62" s="124">
        <v>104</v>
      </c>
      <c r="D62" s="129">
        <v>35</v>
      </c>
      <c r="E62" s="130">
        <f t="shared" si="12"/>
        <v>0.33653846153846156</v>
      </c>
      <c r="F62" s="129">
        <v>19</v>
      </c>
      <c r="G62" s="130">
        <f t="shared" si="13"/>
        <v>0.18269230769230768</v>
      </c>
      <c r="H62" s="129">
        <v>2</v>
      </c>
      <c r="I62" s="130">
        <f t="shared" si="17"/>
        <v>1.9230769230769232E-2</v>
      </c>
      <c r="J62" s="129">
        <v>10</v>
      </c>
      <c r="K62" s="130">
        <f t="shared" si="18"/>
        <v>9.6153846153846159E-2</v>
      </c>
      <c r="L62" s="129">
        <v>5</v>
      </c>
      <c r="M62" s="130">
        <f t="shared" si="14"/>
        <v>4.807692307692308E-2</v>
      </c>
      <c r="N62" s="129">
        <v>1</v>
      </c>
      <c r="O62" s="130">
        <f t="shared" si="20"/>
        <v>9.6153846153846159E-3</v>
      </c>
      <c r="P62" s="129">
        <v>8</v>
      </c>
      <c r="Q62" s="130">
        <f t="shared" si="19"/>
        <v>7.6923076923076927E-2</v>
      </c>
      <c r="R62" s="129">
        <v>2</v>
      </c>
      <c r="S62" s="130">
        <f t="shared" si="15"/>
        <v>1.9230769230769232E-2</v>
      </c>
      <c r="T62" s="129">
        <v>22</v>
      </c>
      <c r="U62" s="130">
        <f t="shared" si="16"/>
        <v>0.21153846153846154</v>
      </c>
      <c r="V62" s="119"/>
    </row>
    <row r="63" spans="2:22" x14ac:dyDescent="0.45">
      <c r="B63" s="123" t="s">
        <v>27</v>
      </c>
      <c r="C63" s="124">
        <v>24</v>
      </c>
      <c r="D63" s="129">
        <v>9</v>
      </c>
      <c r="E63" s="130">
        <f t="shared" si="12"/>
        <v>0.375</v>
      </c>
      <c r="F63" s="129">
        <v>2</v>
      </c>
      <c r="G63" s="130">
        <f t="shared" si="13"/>
        <v>8.3333333333333329E-2</v>
      </c>
      <c r="H63" s="129">
        <v>1</v>
      </c>
      <c r="I63" s="130">
        <f t="shared" si="17"/>
        <v>4.1666666666666664E-2</v>
      </c>
      <c r="J63" s="129">
        <v>1</v>
      </c>
      <c r="K63" s="130">
        <f t="shared" si="18"/>
        <v>4.1666666666666664E-2</v>
      </c>
      <c r="L63" s="129">
        <v>3</v>
      </c>
      <c r="M63" s="130">
        <f t="shared" si="14"/>
        <v>0.125</v>
      </c>
      <c r="N63" s="129">
        <v>1</v>
      </c>
      <c r="O63" s="130">
        <f t="shared" si="20"/>
        <v>4.1666666666666664E-2</v>
      </c>
      <c r="P63" s="129">
        <v>1</v>
      </c>
      <c r="Q63" s="130">
        <f t="shared" si="19"/>
        <v>4.1666666666666664E-2</v>
      </c>
      <c r="R63" s="187"/>
      <c r="S63" s="198"/>
      <c r="T63" s="129">
        <v>6</v>
      </c>
      <c r="U63" s="130">
        <f t="shared" si="16"/>
        <v>0.25</v>
      </c>
      <c r="V63" s="119"/>
    </row>
    <row r="64" spans="2:22" x14ac:dyDescent="0.45">
      <c r="B64" s="123" t="s">
        <v>28</v>
      </c>
      <c r="C64" s="131">
        <v>91</v>
      </c>
      <c r="D64" s="129">
        <v>20</v>
      </c>
      <c r="E64" s="133">
        <f t="shared" si="12"/>
        <v>0.21978021978021978</v>
      </c>
      <c r="F64" s="129">
        <v>9</v>
      </c>
      <c r="G64" s="133">
        <f t="shared" si="13"/>
        <v>9.8901098901098897E-2</v>
      </c>
      <c r="H64" s="129">
        <v>6</v>
      </c>
      <c r="I64" s="133">
        <f>H64/C64</f>
        <v>6.5934065934065936E-2</v>
      </c>
      <c r="J64" s="129">
        <v>10</v>
      </c>
      <c r="K64" s="133">
        <f>J64/C64</f>
        <v>0.10989010989010989</v>
      </c>
      <c r="L64" s="129">
        <v>7</v>
      </c>
      <c r="M64" s="133">
        <f>L64/C64</f>
        <v>7.6923076923076927E-2</v>
      </c>
      <c r="N64" s="129">
        <v>1</v>
      </c>
      <c r="O64" s="133">
        <f t="shared" si="20"/>
        <v>1.098901098901099E-2</v>
      </c>
      <c r="P64" s="129">
        <v>10</v>
      </c>
      <c r="Q64" s="133">
        <f>P64/C64</f>
        <v>0.10989010989010989</v>
      </c>
      <c r="R64" s="129">
        <v>3</v>
      </c>
      <c r="S64" s="133">
        <f>R64/C64</f>
        <v>3.2967032967032968E-2</v>
      </c>
      <c r="T64" s="129">
        <v>25</v>
      </c>
      <c r="U64" s="133">
        <f>T64/C64</f>
        <v>0.27472527472527475</v>
      </c>
      <c r="V64" s="120"/>
    </row>
    <row r="65" spans="2:21" x14ac:dyDescent="0.45">
      <c r="B65" s="123" t="s">
        <v>30</v>
      </c>
      <c r="C65" s="131">
        <v>55</v>
      </c>
      <c r="D65" s="129">
        <v>6</v>
      </c>
      <c r="E65" s="133">
        <f t="shared" si="12"/>
        <v>0.10909090909090909</v>
      </c>
      <c r="F65" s="129">
        <v>4</v>
      </c>
      <c r="G65" s="133">
        <f t="shared" si="13"/>
        <v>7.2727272727272724E-2</v>
      </c>
      <c r="H65" s="129">
        <v>2</v>
      </c>
      <c r="I65" s="133">
        <f>H65/C65</f>
        <v>3.6363636363636362E-2</v>
      </c>
      <c r="J65" s="129">
        <v>4</v>
      </c>
      <c r="K65" s="133">
        <f>J65/C65</f>
        <v>7.2727272727272724E-2</v>
      </c>
      <c r="L65" s="129">
        <v>8</v>
      </c>
      <c r="M65" s="133">
        <f>L65/C65</f>
        <v>0.14545454545454545</v>
      </c>
      <c r="N65" s="74">
        <v>1</v>
      </c>
      <c r="O65" s="133">
        <f t="shared" si="20"/>
        <v>1.8181818181818181E-2</v>
      </c>
      <c r="P65" s="74">
        <v>1</v>
      </c>
      <c r="Q65" s="133">
        <f>P65/C65</f>
        <v>1.8181818181818181E-2</v>
      </c>
      <c r="R65" s="74">
        <v>3</v>
      </c>
      <c r="S65" s="133">
        <f>R65/C65</f>
        <v>5.4545454545454543E-2</v>
      </c>
      <c r="T65" s="199">
        <v>26</v>
      </c>
      <c r="U65" s="133">
        <f>T65/C65</f>
        <v>0.47272727272727272</v>
      </c>
    </row>
    <row r="66" spans="2:21" x14ac:dyDescent="0.45">
      <c r="B66" s="128" t="s">
        <v>45</v>
      </c>
      <c r="C66" s="131">
        <f>SUM(C56:C65)</f>
        <v>1013</v>
      </c>
      <c r="D66" s="131">
        <f>SUM(D56:D65)</f>
        <v>257</v>
      </c>
      <c r="E66" s="133"/>
      <c r="F66" s="131">
        <f>SUM(F56:F65)</f>
        <v>158</v>
      </c>
      <c r="G66" s="134"/>
      <c r="H66" s="131">
        <f>SUM(H56:H65)</f>
        <v>58</v>
      </c>
      <c r="I66" s="133"/>
      <c r="J66" s="131">
        <f>SUM(J56:J65)</f>
        <v>58</v>
      </c>
      <c r="K66" s="133"/>
      <c r="L66" s="131">
        <f>SUM(L56:L65)</f>
        <v>110</v>
      </c>
      <c r="M66" s="133"/>
      <c r="N66" s="182">
        <f>SUM(N56:N65)</f>
        <v>9</v>
      </c>
      <c r="O66" s="182"/>
      <c r="P66" s="182">
        <f>SUM(P56:P65)</f>
        <v>61</v>
      </c>
      <c r="Q66" s="222"/>
      <c r="R66" s="182">
        <f>SUM(R56:R65)</f>
        <v>24</v>
      </c>
      <c r="S66" s="74"/>
      <c r="T66" s="182">
        <f>SUM(T56:T65)</f>
        <v>278</v>
      </c>
      <c r="U66" s="74"/>
    </row>
    <row r="67" spans="2:21" x14ac:dyDescent="0.45">
      <c r="C67" s="24"/>
    </row>
  </sheetData>
  <mergeCells count="35">
    <mergeCell ref="B3:O3"/>
    <mergeCell ref="D4:E4"/>
    <mergeCell ref="F4:G4"/>
    <mergeCell ref="H4:I4"/>
    <mergeCell ref="J4:K4"/>
    <mergeCell ref="L4:M4"/>
    <mergeCell ref="N4:O4"/>
    <mergeCell ref="B20:I20"/>
    <mergeCell ref="D53:G53"/>
    <mergeCell ref="J54:K54"/>
    <mergeCell ref="H53:K53"/>
    <mergeCell ref="L53:Q53"/>
    <mergeCell ref="D54:E54"/>
    <mergeCell ref="F54:G54"/>
    <mergeCell ref="H54:I54"/>
    <mergeCell ref="P54:Q54"/>
    <mergeCell ref="L54:M54"/>
    <mergeCell ref="N54:O54"/>
    <mergeCell ref="B52:S52"/>
    <mergeCell ref="D21:E21"/>
    <mergeCell ref="F21:G21"/>
    <mergeCell ref="H21:I21"/>
    <mergeCell ref="D36:E36"/>
    <mergeCell ref="C21:C22"/>
    <mergeCell ref="C36:C37"/>
    <mergeCell ref="C54:C55"/>
    <mergeCell ref="T54:U54"/>
    <mergeCell ref="L36:M36"/>
    <mergeCell ref="B35:O35"/>
    <mergeCell ref="R54:S54"/>
    <mergeCell ref="F36:G36"/>
    <mergeCell ref="H36:I36"/>
    <mergeCell ref="J36:K36"/>
    <mergeCell ref="N36:O36"/>
    <mergeCell ref="R53:U53"/>
  </mergeCells>
  <pageMargins left="0.7" right="0.7" top="0.75" bottom="0.75" header="0.3" footer="0.3"/>
  <pageSetup paperSize="8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CA6E-01C5-4B2E-94F5-9EF71DBDD31B}">
  <sheetPr>
    <pageSetUpPr fitToPage="1"/>
  </sheetPr>
  <dimension ref="A1:Z33"/>
  <sheetViews>
    <sheetView tabSelected="1" view="pageBreakPreview" zoomScale="90" zoomScaleNormal="80" zoomScaleSheetLayoutView="90" workbookViewId="0">
      <selection activeCell="H41" sqref="H41"/>
    </sheetView>
  </sheetViews>
  <sheetFormatPr defaultColWidth="8.86328125" defaultRowHeight="14.25" x14ac:dyDescent="0.45"/>
  <cols>
    <col min="1" max="1" width="6.1328125" style="6" customWidth="1"/>
    <col min="2" max="2" width="20.3984375" style="6" bestFit="1" customWidth="1"/>
    <col min="3" max="3" width="10.1328125" style="6" customWidth="1"/>
    <col min="4" max="4" width="10.86328125" style="6" customWidth="1"/>
    <col min="5" max="5" width="6.3984375" style="6" bestFit="1" customWidth="1"/>
    <col min="6" max="6" width="7.59765625" style="6" bestFit="1" customWidth="1"/>
    <col min="7" max="7" width="6.3984375" style="6" bestFit="1" customWidth="1"/>
    <col min="8" max="8" width="7.86328125" style="6" bestFit="1" customWidth="1"/>
    <col min="9" max="9" width="8.1328125" style="6" customWidth="1"/>
    <col min="10" max="10" width="8.1328125" style="6" bestFit="1" customWidth="1"/>
    <col min="11" max="11" width="6.3984375" style="6" bestFit="1" customWidth="1"/>
    <col min="12" max="12" width="8.86328125" style="6"/>
    <col min="13" max="13" width="14.3984375" style="6" customWidth="1"/>
    <col min="14" max="14" width="27.1328125" style="6" bestFit="1" customWidth="1"/>
    <col min="15" max="15" width="16.1328125" style="6" bestFit="1" customWidth="1"/>
    <col min="16" max="16" width="15.3984375" style="6" customWidth="1"/>
    <col min="17" max="17" width="22.3984375" style="6" customWidth="1"/>
    <col min="18" max="18" width="17.86328125" style="6" customWidth="1"/>
    <col min="19" max="19" width="10.1328125" style="6" customWidth="1"/>
    <col min="20" max="21" width="9.3984375" style="6" customWidth="1"/>
    <col min="22" max="22" width="9.59765625" style="6" customWidth="1"/>
    <col min="23" max="16384" width="8.86328125" style="6"/>
  </cols>
  <sheetData>
    <row r="1" spans="1:26" x14ac:dyDescent="0.45">
      <c r="A1" s="28" t="s">
        <v>31</v>
      </c>
    </row>
    <row r="2" spans="1:26" x14ac:dyDescent="0.45">
      <c r="B2" s="19"/>
      <c r="C2" s="19"/>
      <c r="D2" s="270" t="s">
        <v>73</v>
      </c>
      <c r="E2" s="271"/>
      <c r="F2" s="271"/>
      <c r="G2" s="271"/>
      <c r="H2" s="271"/>
      <c r="I2" s="271"/>
      <c r="J2" s="271"/>
      <c r="K2" s="271"/>
    </row>
    <row r="3" spans="1:26" x14ac:dyDescent="0.45">
      <c r="B3" s="20"/>
      <c r="C3" s="34" t="s">
        <v>74</v>
      </c>
      <c r="D3" s="278" t="s">
        <v>75</v>
      </c>
      <c r="E3" s="274"/>
      <c r="F3" s="278" t="s">
        <v>76</v>
      </c>
      <c r="G3" s="274"/>
      <c r="H3" s="278" t="s">
        <v>77</v>
      </c>
      <c r="I3" s="274"/>
      <c r="J3" s="278" t="s">
        <v>78</v>
      </c>
      <c r="K3" s="274"/>
      <c r="L3" s="38"/>
      <c r="M3" s="11"/>
    </row>
    <row r="4" spans="1:26" x14ac:dyDescent="0.45">
      <c r="B4" s="21"/>
      <c r="C4" s="35" t="s">
        <v>40</v>
      </c>
      <c r="D4" s="22" t="s">
        <v>40</v>
      </c>
      <c r="E4" s="22" t="s">
        <v>41</v>
      </c>
      <c r="F4" s="22" t="s">
        <v>40</v>
      </c>
      <c r="G4" s="22" t="s">
        <v>41</v>
      </c>
      <c r="H4" s="22" t="s">
        <v>40</v>
      </c>
      <c r="I4" s="22" t="s">
        <v>41</v>
      </c>
      <c r="J4" s="22" t="s">
        <v>40</v>
      </c>
      <c r="K4" s="22" t="s">
        <v>41</v>
      </c>
      <c r="L4" s="38"/>
    </row>
    <row r="5" spans="1:26" x14ac:dyDescent="0.45">
      <c r="B5" s="123" t="s">
        <v>3</v>
      </c>
      <c r="C5" s="36">
        <v>7</v>
      </c>
      <c r="D5" s="135">
        <v>4</v>
      </c>
      <c r="E5" s="201">
        <f t="shared" ref="E5:E14" si="0">D5/C5</f>
        <v>0.5714285714285714</v>
      </c>
      <c r="F5" s="135">
        <v>3</v>
      </c>
      <c r="G5" s="201">
        <f t="shared" ref="G5:G14" si="1">F5/C5</f>
        <v>0.42857142857142855</v>
      </c>
      <c r="H5" s="175"/>
      <c r="I5" s="176"/>
      <c r="J5" s="175"/>
      <c r="K5" s="176"/>
      <c r="L5" s="38"/>
      <c r="X5" s="48"/>
      <c r="Y5" s="48"/>
      <c r="Z5" s="48"/>
    </row>
    <row r="6" spans="1:26" x14ac:dyDescent="0.45">
      <c r="B6" s="123" t="s">
        <v>7</v>
      </c>
      <c r="C6" s="36">
        <v>72</v>
      </c>
      <c r="D6" s="135">
        <v>31</v>
      </c>
      <c r="E6" s="201">
        <f t="shared" si="0"/>
        <v>0.43055555555555558</v>
      </c>
      <c r="F6" s="135">
        <v>40</v>
      </c>
      <c r="G6" s="201">
        <f t="shared" si="1"/>
        <v>0.55555555555555558</v>
      </c>
      <c r="H6" s="175"/>
      <c r="I6" s="176"/>
      <c r="J6" s="135">
        <v>1</v>
      </c>
      <c r="K6" s="201">
        <f>J6/C6</f>
        <v>1.3888888888888888E-2</v>
      </c>
      <c r="L6" s="39"/>
      <c r="X6" s="48"/>
      <c r="Y6" s="48"/>
      <c r="Z6" s="49"/>
    </row>
    <row r="7" spans="1:26" x14ac:dyDescent="0.45">
      <c r="B7" s="123" t="s">
        <v>42</v>
      </c>
      <c r="C7" s="36">
        <v>167</v>
      </c>
      <c r="D7" s="135">
        <v>84</v>
      </c>
      <c r="E7" s="201">
        <f t="shared" si="0"/>
        <v>0.50299401197604787</v>
      </c>
      <c r="F7" s="135">
        <v>79</v>
      </c>
      <c r="G7" s="201">
        <f t="shared" si="1"/>
        <v>0.47305389221556887</v>
      </c>
      <c r="H7" s="185"/>
      <c r="I7" s="186"/>
      <c r="J7" s="135">
        <v>4</v>
      </c>
      <c r="K7" s="201">
        <f>J7/C7</f>
        <v>2.3952095808383235E-2</v>
      </c>
      <c r="L7" s="39"/>
      <c r="X7" s="48"/>
      <c r="Y7" s="48"/>
      <c r="Z7" s="49"/>
    </row>
    <row r="8" spans="1:26" x14ac:dyDescent="0.45">
      <c r="B8" s="123" t="s">
        <v>185</v>
      </c>
      <c r="C8" s="36">
        <v>79</v>
      </c>
      <c r="D8" s="135">
        <v>42</v>
      </c>
      <c r="E8" s="201">
        <f t="shared" si="0"/>
        <v>0.53164556962025311</v>
      </c>
      <c r="F8" s="135">
        <v>34</v>
      </c>
      <c r="G8" s="201">
        <f t="shared" si="1"/>
        <v>0.43037974683544306</v>
      </c>
      <c r="H8" s="185"/>
      <c r="I8" s="186"/>
      <c r="J8" s="135">
        <v>3</v>
      </c>
      <c r="K8" s="201">
        <f>J8/C8</f>
        <v>3.7974683544303799E-2</v>
      </c>
      <c r="L8" s="39"/>
      <c r="X8" s="48"/>
      <c r="Y8" s="48"/>
      <c r="Z8" s="49"/>
    </row>
    <row r="9" spans="1:26" x14ac:dyDescent="0.45">
      <c r="B9" s="123" t="s">
        <v>44</v>
      </c>
      <c r="C9" s="36">
        <v>193</v>
      </c>
      <c r="D9" s="135">
        <v>84</v>
      </c>
      <c r="E9" s="201">
        <f t="shared" si="0"/>
        <v>0.43523316062176165</v>
      </c>
      <c r="F9" s="135">
        <v>108</v>
      </c>
      <c r="G9" s="201">
        <f t="shared" si="1"/>
        <v>0.55958549222797926</v>
      </c>
      <c r="H9" s="185"/>
      <c r="I9" s="185"/>
      <c r="J9" s="135">
        <v>1</v>
      </c>
      <c r="K9" s="201">
        <f>J9/C9</f>
        <v>5.1813471502590676E-3</v>
      </c>
      <c r="L9" s="39"/>
      <c r="X9" s="48"/>
      <c r="Y9" s="48"/>
      <c r="Z9" s="49"/>
    </row>
    <row r="10" spans="1:26" x14ac:dyDescent="0.45">
      <c r="B10" s="123" t="s">
        <v>18</v>
      </c>
      <c r="C10" s="36">
        <v>221</v>
      </c>
      <c r="D10" s="135">
        <v>87</v>
      </c>
      <c r="E10" s="201">
        <f t="shared" si="0"/>
        <v>0.39366515837104071</v>
      </c>
      <c r="F10" s="135">
        <v>132</v>
      </c>
      <c r="G10" s="201">
        <f t="shared" si="1"/>
        <v>0.59728506787330315</v>
      </c>
      <c r="H10" s="135">
        <v>1</v>
      </c>
      <c r="I10" s="201">
        <f>H10/C10</f>
        <v>4.5248868778280547E-3</v>
      </c>
      <c r="J10" s="135">
        <v>1</v>
      </c>
      <c r="K10" s="201">
        <f>J10/C10</f>
        <v>4.5248868778280547E-3</v>
      </c>
      <c r="L10" s="39"/>
      <c r="X10" s="48"/>
      <c r="Y10" s="48"/>
      <c r="Z10" s="49"/>
    </row>
    <row r="11" spans="1:26" x14ac:dyDescent="0.45">
      <c r="B11" s="123" t="s">
        <v>24</v>
      </c>
      <c r="C11" s="36">
        <v>104</v>
      </c>
      <c r="D11" s="135">
        <v>52</v>
      </c>
      <c r="E11" s="201">
        <f t="shared" si="0"/>
        <v>0.5</v>
      </c>
      <c r="F11" s="135">
        <v>51</v>
      </c>
      <c r="G11" s="201">
        <f t="shared" si="1"/>
        <v>0.49038461538461536</v>
      </c>
      <c r="H11" s="135">
        <v>1</v>
      </c>
      <c r="I11" s="201">
        <f>H11/C11</f>
        <v>9.6153846153846159E-3</v>
      </c>
      <c r="J11" s="175"/>
      <c r="K11" s="202"/>
      <c r="L11" s="39"/>
      <c r="X11" s="48"/>
      <c r="Y11" s="48"/>
      <c r="Z11" s="49"/>
    </row>
    <row r="12" spans="1:26" x14ac:dyDescent="0.45">
      <c r="B12" s="123" t="s">
        <v>27</v>
      </c>
      <c r="C12" s="36">
        <v>24</v>
      </c>
      <c r="D12" s="135">
        <v>11</v>
      </c>
      <c r="E12" s="201">
        <f t="shared" si="0"/>
        <v>0.45833333333333331</v>
      </c>
      <c r="F12" s="135">
        <v>12</v>
      </c>
      <c r="G12" s="201">
        <f t="shared" si="1"/>
        <v>0.5</v>
      </c>
      <c r="H12" s="185"/>
      <c r="I12" s="185"/>
      <c r="J12" s="135">
        <v>1</v>
      </c>
      <c r="K12" s="201">
        <f>J12/C12</f>
        <v>4.1666666666666664E-2</v>
      </c>
      <c r="L12" s="39"/>
      <c r="X12" s="48"/>
      <c r="Y12" s="48"/>
      <c r="Z12" s="49"/>
    </row>
    <row r="13" spans="1:26" x14ac:dyDescent="0.45">
      <c r="B13" s="123" t="s">
        <v>28</v>
      </c>
      <c r="C13" s="36">
        <v>91</v>
      </c>
      <c r="D13" s="135">
        <v>47</v>
      </c>
      <c r="E13" s="201">
        <f t="shared" si="0"/>
        <v>0.51648351648351654</v>
      </c>
      <c r="F13" s="135">
        <v>43</v>
      </c>
      <c r="G13" s="201">
        <f t="shared" si="1"/>
        <v>0.47252747252747251</v>
      </c>
      <c r="H13" s="185"/>
      <c r="I13" s="185"/>
      <c r="J13" s="135">
        <v>1</v>
      </c>
      <c r="K13" s="201">
        <f>J13/C13</f>
        <v>1.098901098901099E-2</v>
      </c>
      <c r="L13" s="39"/>
      <c r="X13" s="48"/>
      <c r="Y13" s="48"/>
      <c r="Z13" s="49"/>
    </row>
    <row r="14" spans="1:26" x14ac:dyDescent="0.45">
      <c r="B14" s="123" t="s">
        <v>30</v>
      </c>
      <c r="C14" s="36">
        <v>55</v>
      </c>
      <c r="D14" s="200">
        <v>45</v>
      </c>
      <c r="E14" s="201">
        <f t="shared" si="0"/>
        <v>0.81818181818181823</v>
      </c>
      <c r="F14" s="200">
        <v>10</v>
      </c>
      <c r="G14" s="201">
        <f t="shared" si="1"/>
        <v>0.18181818181818182</v>
      </c>
      <c r="H14" s="185"/>
      <c r="I14" s="185"/>
      <c r="J14" s="185"/>
      <c r="K14" s="204"/>
      <c r="L14" s="102"/>
      <c r="X14" s="48"/>
      <c r="Y14" s="48"/>
      <c r="Z14" s="49"/>
    </row>
    <row r="15" spans="1:26" x14ac:dyDescent="0.45">
      <c r="B15" s="128" t="s">
        <v>45</v>
      </c>
      <c r="C15" s="84">
        <f>SUM(C5:C14)</f>
        <v>1013</v>
      </c>
      <c r="D15" s="84">
        <f>SUM(D5:D14)</f>
        <v>487</v>
      </c>
      <c r="E15" s="84"/>
      <c r="F15" s="84">
        <f>SUM(F5:F14)</f>
        <v>512</v>
      </c>
      <c r="G15" s="84"/>
      <c r="H15" s="84">
        <f>SUM(H10:H11)</f>
        <v>2</v>
      </c>
      <c r="I15" s="84"/>
      <c r="J15" s="84">
        <f>SUM(J5:J13)</f>
        <v>12</v>
      </c>
      <c r="K15" s="84"/>
    </row>
    <row r="16" spans="1:26" x14ac:dyDescent="0.45">
      <c r="S16" s="10"/>
      <c r="T16" s="10"/>
      <c r="U16" s="10"/>
      <c r="V16" s="10"/>
    </row>
    <row r="17" spans="2:22" x14ac:dyDescent="0.45">
      <c r="T17" s="10"/>
      <c r="U17" s="10"/>
      <c r="V17" s="10"/>
    </row>
    <row r="18" spans="2:22" x14ac:dyDescent="0.45">
      <c r="T18" s="10"/>
      <c r="U18" s="10"/>
      <c r="V18" s="10"/>
    </row>
    <row r="19" spans="2:22" ht="30" customHeight="1" x14ac:dyDescent="0.45">
      <c r="T19" s="16"/>
      <c r="U19" s="16"/>
    </row>
    <row r="20" spans="2:22" x14ac:dyDescent="0.45">
      <c r="B20" s="275" t="s">
        <v>79</v>
      </c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7"/>
      <c r="T20" s="25"/>
      <c r="U20" s="26"/>
    </row>
    <row r="21" spans="2:22" x14ac:dyDescent="0.45">
      <c r="B21" s="51"/>
      <c r="C21" s="52" t="s">
        <v>33</v>
      </c>
      <c r="D21" s="269" t="s">
        <v>80</v>
      </c>
      <c r="E21" s="269"/>
      <c r="F21" s="269" t="s">
        <v>81</v>
      </c>
      <c r="G21" s="269"/>
      <c r="H21" s="269" t="s">
        <v>82</v>
      </c>
      <c r="I21" s="269"/>
      <c r="J21" s="269" t="s">
        <v>83</v>
      </c>
      <c r="K21" s="269"/>
      <c r="L21" s="269" t="s">
        <v>84</v>
      </c>
      <c r="M21" s="269"/>
      <c r="T21" s="25"/>
      <c r="U21" s="26"/>
    </row>
    <row r="22" spans="2:22" x14ac:dyDescent="0.45">
      <c r="B22" s="53" t="s">
        <v>51</v>
      </c>
      <c r="C22" s="54" t="s">
        <v>40</v>
      </c>
      <c r="D22" s="59" t="s">
        <v>40</v>
      </c>
      <c r="E22" s="59" t="s">
        <v>41</v>
      </c>
      <c r="F22" s="59" t="s">
        <v>40</v>
      </c>
      <c r="G22" s="59" t="s">
        <v>41</v>
      </c>
      <c r="H22" s="59" t="s">
        <v>40</v>
      </c>
      <c r="I22" s="59" t="s">
        <v>41</v>
      </c>
      <c r="J22" s="59" t="s">
        <v>40</v>
      </c>
      <c r="K22" s="59" t="s">
        <v>41</v>
      </c>
      <c r="L22" s="59" t="s">
        <v>40</v>
      </c>
      <c r="M22" s="59" t="s">
        <v>41</v>
      </c>
      <c r="T22" s="25"/>
      <c r="U22" s="26"/>
    </row>
    <row r="23" spans="2:22" x14ac:dyDescent="0.45">
      <c r="B23" s="123" t="s">
        <v>3</v>
      </c>
      <c r="C23" s="124">
        <v>7</v>
      </c>
      <c r="D23" s="171"/>
      <c r="E23" s="177"/>
      <c r="F23" s="171"/>
      <c r="G23" s="177"/>
      <c r="H23" s="171"/>
      <c r="I23" s="177"/>
      <c r="J23" s="129">
        <v>4</v>
      </c>
      <c r="K23" s="130">
        <f t="shared" ref="K23:K32" si="2">J23/C23</f>
        <v>0.5714285714285714</v>
      </c>
      <c r="L23" s="129">
        <v>3</v>
      </c>
      <c r="M23" s="130">
        <f t="shared" ref="M23:M32" si="3">L23/C23</f>
        <v>0.42857142857142855</v>
      </c>
      <c r="T23" s="25"/>
      <c r="U23" s="26"/>
    </row>
    <row r="24" spans="2:22" x14ac:dyDescent="0.45">
      <c r="B24" s="123" t="s">
        <v>7</v>
      </c>
      <c r="C24" s="124">
        <v>72</v>
      </c>
      <c r="D24" s="171"/>
      <c r="E24" s="177"/>
      <c r="F24" s="178"/>
      <c r="G24" s="178"/>
      <c r="H24" s="129">
        <v>10</v>
      </c>
      <c r="I24" s="130">
        <f t="shared" ref="I24:I32" si="4">H24/C24</f>
        <v>0.1388888888888889</v>
      </c>
      <c r="J24" s="129">
        <v>38</v>
      </c>
      <c r="K24" s="130">
        <f t="shared" si="2"/>
        <v>0.52777777777777779</v>
      </c>
      <c r="L24" s="129">
        <v>24</v>
      </c>
      <c r="M24" s="130">
        <f t="shared" si="3"/>
        <v>0.33333333333333331</v>
      </c>
      <c r="T24" s="25"/>
      <c r="U24" s="26"/>
    </row>
    <row r="25" spans="2:22" x14ac:dyDescent="0.45">
      <c r="B25" s="123" t="s">
        <v>42</v>
      </c>
      <c r="C25" s="124">
        <v>167</v>
      </c>
      <c r="D25" s="187"/>
      <c r="E25" s="188"/>
      <c r="F25" s="136">
        <v>14</v>
      </c>
      <c r="G25" s="130">
        <f>F25/C25</f>
        <v>8.3832335329341312E-2</v>
      </c>
      <c r="H25" s="129">
        <v>62</v>
      </c>
      <c r="I25" s="130">
        <f t="shared" si="4"/>
        <v>0.3712574850299401</v>
      </c>
      <c r="J25" s="129">
        <v>50</v>
      </c>
      <c r="K25" s="130">
        <f t="shared" si="2"/>
        <v>0.29940119760479039</v>
      </c>
      <c r="L25" s="129">
        <v>41</v>
      </c>
      <c r="M25" s="130">
        <f t="shared" si="3"/>
        <v>0.24550898203592814</v>
      </c>
      <c r="T25" s="25"/>
      <c r="U25" s="26"/>
    </row>
    <row r="26" spans="2:22" x14ac:dyDescent="0.45">
      <c r="B26" s="123" t="s">
        <v>185</v>
      </c>
      <c r="C26" s="124">
        <v>79</v>
      </c>
      <c r="D26" s="187"/>
      <c r="E26" s="188"/>
      <c r="F26" s="129">
        <v>14</v>
      </c>
      <c r="G26" s="130">
        <f>F26/C26</f>
        <v>0.17721518987341772</v>
      </c>
      <c r="H26" s="129">
        <v>46</v>
      </c>
      <c r="I26" s="130">
        <f t="shared" si="4"/>
        <v>0.58227848101265822</v>
      </c>
      <c r="J26" s="129">
        <v>14</v>
      </c>
      <c r="K26" s="130">
        <f t="shared" si="2"/>
        <v>0.17721518987341772</v>
      </c>
      <c r="L26" s="136">
        <v>5</v>
      </c>
      <c r="M26" s="130">
        <f t="shared" si="3"/>
        <v>6.3291139240506333E-2</v>
      </c>
      <c r="T26" s="27"/>
      <c r="U26" s="17"/>
    </row>
    <row r="27" spans="2:22" x14ac:dyDescent="0.45">
      <c r="B27" s="123" t="s">
        <v>44</v>
      </c>
      <c r="C27" s="124">
        <v>193</v>
      </c>
      <c r="D27" s="187"/>
      <c r="E27" s="188"/>
      <c r="F27" s="129">
        <v>79</v>
      </c>
      <c r="G27" s="130">
        <f>F27/C27</f>
        <v>0.40932642487046633</v>
      </c>
      <c r="H27" s="129">
        <v>66</v>
      </c>
      <c r="I27" s="130">
        <f t="shared" si="4"/>
        <v>0.34196891191709844</v>
      </c>
      <c r="J27" s="129">
        <v>21</v>
      </c>
      <c r="K27" s="130">
        <f t="shared" si="2"/>
        <v>0.10880829015544041</v>
      </c>
      <c r="L27" s="129">
        <v>27</v>
      </c>
      <c r="M27" s="130">
        <f t="shared" si="3"/>
        <v>0.13989637305699482</v>
      </c>
      <c r="T27" s="27"/>
      <c r="U27" s="17"/>
    </row>
    <row r="28" spans="2:22" x14ac:dyDescent="0.45">
      <c r="B28" s="123" t="s">
        <v>18</v>
      </c>
      <c r="C28" s="124">
        <v>221</v>
      </c>
      <c r="D28" s="129">
        <v>9</v>
      </c>
      <c r="E28" s="130">
        <f>D28/C28</f>
        <v>4.072398190045249E-2</v>
      </c>
      <c r="F28" s="129">
        <v>192</v>
      </c>
      <c r="G28" s="130">
        <f>F28/C28</f>
        <v>0.86877828054298645</v>
      </c>
      <c r="H28" s="129">
        <v>15</v>
      </c>
      <c r="I28" s="130">
        <f t="shared" si="4"/>
        <v>6.7873303167420809E-2</v>
      </c>
      <c r="J28" s="129">
        <v>3</v>
      </c>
      <c r="K28" s="130">
        <f t="shared" si="2"/>
        <v>1.3574660633484163E-2</v>
      </c>
      <c r="L28" s="129">
        <v>2</v>
      </c>
      <c r="M28" s="130">
        <f t="shared" si="3"/>
        <v>9.0497737556561094E-3</v>
      </c>
      <c r="T28" s="27"/>
      <c r="U28" s="17"/>
    </row>
    <row r="29" spans="2:22" x14ac:dyDescent="0.45">
      <c r="B29" s="123" t="s">
        <v>24</v>
      </c>
      <c r="C29" s="124">
        <v>104</v>
      </c>
      <c r="D29" s="171"/>
      <c r="E29" s="177"/>
      <c r="F29" s="129">
        <v>38</v>
      </c>
      <c r="G29" s="130">
        <f>F29/C29</f>
        <v>0.36538461538461536</v>
      </c>
      <c r="H29" s="129">
        <v>29</v>
      </c>
      <c r="I29" s="130">
        <f t="shared" si="4"/>
        <v>0.27884615384615385</v>
      </c>
      <c r="J29" s="129">
        <v>24</v>
      </c>
      <c r="K29" s="130">
        <f t="shared" si="2"/>
        <v>0.23076923076923078</v>
      </c>
      <c r="L29" s="129">
        <v>13</v>
      </c>
      <c r="M29" s="130">
        <f t="shared" si="3"/>
        <v>0.125</v>
      </c>
      <c r="T29" s="27"/>
      <c r="U29" s="17"/>
    </row>
    <row r="30" spans="2:22" ht="14.25" customHeight="1" x14ac:dyDescent="0.45">
      <c r="B30" s="123" t="s">
        <v>27</v>
      </c>
      <c r="C30" s="124">
        <v>24</v>
      </c>
      <c r="D30" s="187"/>
      <c r="E30" s="188"/>
      <c r="F30" s="187"/>
      <c r="G30" s="198"/>
      <c r="H30" s="129">
        <v>5</v>
      </c>
      <c r="I30" s="130">
        <f t="shared" si="4"/>
        <v>0.20833333333333334</v>
      </c>
      <c r="J30" s="129">
        <v>7</v>
      </c>
      <c r="K30" s="130">
        <f t="shared" si="2"/>
        <v>0.29166666666666669</v>
      </c>
      <c r="L30" s="129">
        <v>12</v>
      </c>
      <c r="M30" s="130">
        <f t="shared" si="3"/>
        <v>0.5</v>
      </c>
      <c r="T30" s="27"/>
      <c r="U30" s="17"/>
    </row>
    <row r="31" spans="2:22" x14ac:dyDescent="0.45">
      <c r="B31" s="123" t="s">
        <v>28</v>
      </c>
      <c r="C31" s="131">
        <v>91</v>
      </c>
      <c r="D31" s="187"/>
      <c r="E31" s="197"/>
      <c r="F31" s="129">
        <v>3</v>
      </c>
      <c r="G31" s="133">
        <f>F31/C31</f>
        <v>3.2967032967032968E-2</v>
      </c>
      <c r="H31" s="129">
        <v>27</v>
      </c>
      <c r="I31" s="133">
        <f t="shared" si="4"/>
        <v>0.2967032967032967</v>
      </c>
      <c r="J31" s="129">
        <v>32</v>
      </c>
      <c r="K31" s="133">
        <f t="shared" si="2"/>
        <v>0.35164835164835168</v>
      </c>
      <c r="L31" s="129">
        <v>29</v>
      </c>
      <c r="M31" s="133">
        <f t="shared" si="3"/>
        <v>0.31868131868131866</v>
      </c>
      <c r="P31" s="27"/>
      <c r="Q31" s="17"/>
      <c r="T31" s="27"/>
      <c r="U31" s="17"/>
    </row>
    <row r="32" spans="2:22" x14ac:dyDescent="0.45">
      <c r="B32" s="123" t="s">
        <v>30</v>
      </c>
      <c r="C32" s="84">
        <v>55</v>
      </c>
      <c r="D32" s="187"/>
      <c r="E32" s="197"/>
      <c r="F32" s="136">
        <v>8</v>
      </c>
      <c r="G32" s="133">
        <f>F32/C32</f>
        <v>0.14545454545454545</v>
      </c>
      <c r="H32" s="136">
        <v>8</v>
      </c>
      <c r="I32" s="133">
        <f t="shared" si="4"/>
        <v>0.14545454545454545</v>
      </c>
      <c r="J32" s="136">
        <v>13</v>
      </c>
      <c r="K32" s="203">
        <f t="shared" si="2"/>
        <v>0.23636363636363636</v>
      </c>
      <c r="L32" s="136">
        <v>20</v>
      </c>
      <c r="M32" s="203">
        <f t="shared" si="3"/>
        <v>0.36363636363636365</v>
      </c>
    </row>
    <row r="33" spans="2:13" x14ac:dyDescent="0.45">
      <c r="B33" s="128" t="s">
        <v>45</v>
      </c>
      <c r="C33" s="84">
        <f>SUM(C23:C32)</f>
        <v>1013</v>
      </c>
      <c r="D33" s="84">
        <f>SUM(D23:D32)</f>
        <v>9</v>
      </c>
      <c r="E33" s="84"/>
      <c r="F33" s="84">
        <f>SUM(F23:F32)</f>
        <v>348</v>
      </c>
      <c r="G33" s="84"/>
      <c r="H33" s="84">
        <f>SUM(H23:H32)</f>
        <v>268</v>
      </c>
      <c r="I33" s="84"/>
      <c r="J33" s="84">
        <f>SUM(J23:J32)</f>
        <v>206</v>
      </c>
      <c r="K33" s="84"/>
      <c r="L33" s="84">
        <f>SUM(L23:L32)</f>
        <v>176</v>
      </c>
      <c r="M33" s="84"/>
    </row>
  </sheetData>
  <mergeCells count="11">
    <mergeCell ref="B20:M20"/>
    <mergeCell ref="H21:I21"/>
    <mergeCell ref="J21:K21"/>
    <mergeCell ref="L21:M21"/>
    <mergeCell ref="D2:K2"/>
    <mergeCell ref="D21:E21"/>
    <mergeCell ref="F21:G21"/>
    <mergeCell ref="F3:G3"/>
    <mergeCell ref="H3:I3"/>
    <mergeCell ref="J3:K3"/>
    <mergeCell ref="D3:E3"/>
  </mergeCells>
  <pageMargins left="0.7" right="0.7" top="0.75" bottom="0.75" header="0.3" footer="0.3"/>
  <pageSetup paperSize="8" orientation="landscape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C698E-5F72-4FD6-A4A8-3F26B0E5F5FD}">
  <sheetPr>
    <pageSetUpPr fitToPage="1"/>
  </sheetPr>
  <dimension ref="A1:V41"/>
  <sheetViews>
    <sheetView view="pageBreakPreview" zoomScale="63" zoomScaleNormal="80" zoomScaleSheetLayoutView="85" workbookViewId="0">
      <selection activeCell="P15" sqref="P15:P22"/>
    </sheetView>
  </sheetViews>
  <sheetFormatPr defaultColWidth="8.86328125" defaultRowHeight="14.25" x14ac:dyDescent="0.45"/>
  <cols>
    <col min="1" max="2" width="21.59765625" style="6" customWidth="1"/>
    <col min="3" max="3" width="23.86328125" style="6" bestFit="1" customWidth="1"/>
    <col min="4" max="4" width="10.1328125" style="6" bestFit="1" customWidth="1"/>
    <col min="5" max="5" width="10.86328125" style="6" customWidth="1"/>
    <col min="6" max="6" width="8.86328125" style="6"/>
    <col min="7" max="7" width="31.86328125" style="6" customWidth="1"/>
    <col min="8" max="8" width="27.1328125" style="6" bestFit="1" customWidth="1"/>
    <col min="9" max="9" width="11.86328125" style="6" bestFit="1" customWidth="1"/>
    <col min="10" max="10" width="11.59765625" style="6" customWidth="1"/>
    <col min="11" max="11" width="10.86328125" style="6" customWidth="1"/>
    <col min="12" max="13" width="8.86328125" style="6"/>
    <col min="14" max="14" width="22.86328125" style="6" bestFit="1" customWidth="1"/>
    <col min="15" max="15" width="14.1328125" style="6" bestFit="1" customWidth="1"/>
    <col min="16" max="16" width="16.1328125" style="6" bestFit="1" customWidth="1"/>
    <col min="17" max="17" width="22.3984375" style="6" customWidth="1"/>
    <col min="18" max="18" width="17.86328125" style="6" customWidth="1"/>
    <col min="19" max="19" width="10.1328125" style="6" customWidth="1"/>
    <col min="20" max="21" width="9.3984375" style="6" customWidth="1"/>
    <col min="22" max="22" width="9.59765625" style="6" customWidth="1"/>
    <col min="23" max="16384" width="8.86328125" style="6"/>
  </cols>
  <sheetData>
    <row r="1" spans="3:22" x14ac:dyDescent="0.45">
      <c r="F1" s="7"/>
    </row>
    <row r="2" spans="3:22" ht="28.5" x14ac:dyDescent="0.45">
      <c r="C2" s="47" t="s">
        <v>85</v>
      </c>
      <c r="D2" s="42" t="s">
        <v>86</v>
      </c>
      <c r="E2" s="42" t="s">
        <v>87</v>
      </c>
      <c r="F2" s="57"/>
      <c r="G2" s="11"/>
      <c r="H2" s="11"/>
      <c r="K2" s="11"/>
      <c r="L2" s="11"/>
      <c r="N2" s="60" t="s">
        <v>88</v>
      </c>
      <c r="O2" s="42" t="s">
        <v>89</v>
      </c>
      <c r="P2" s="42" t="s">
        <v>87</v>
      </c>
      <c r="Q2" s="10"/>
      <c r="R2" s="10"/>
      <c r="S2" s="10"/>
      <c r="T2" s="10"/>
      <c r="U2" s="10"/>
      <c r="V2" s="10"/>
    </row>
    <row r="3" spans="3:22" ht="28.5" x14ac:dyDescent="0.45">
      <c r="C3" s="81" t="s">
        <v>90</v>
      </c>
      <c r="D3" s="149">
        <f>E3/E13</f>
        <v>0.29713721618953604</v>
      </c>
      <c r="E3" s="150">
        <v>301</v>
      </c>
      <c r="F3" s="103"/>
      <c r="G3" s="10"/>
      <c r="H3" s="47" t="s">
        <v>46</v>
      </c>
      <c r="I3" s="42" t="s">
        <v>89</v>
      </c>
      <c r="J3" s="42" t="s">
        <v>87</v>
      </c>
      <c r="K3" s="10"/>
      <c r="L3" s="10"/>
      <c r="N3" s="86" t="s">
        <v>91</v>
      </c>
      <c r="O3" s="149">
        <f>P3/P9</f>
        <v>0.82230997038499509</v>
      </c>
      <c r="P3" s="136">
        <v>833</v>
      </c>
      <c r="T3" s="10"/>
      <c r="U3" s="10"/>
      <c r="V3" s="10"/>
    </row>
    <row r="4" spans="3:22" x14ac:dyDescent="0.45">
      <c r="C4" s="81" t="s">
        <v>92</v>
      </c>
      <c r="D4" s="149">
        <f>E4/E13</f>
        <v>3.0602171767028629E-2</v>
      </c>
      <c r="E4" s="136">
        <v>31</v>
      </c>
      <c r="F4" s="148"/>
      <c r="H4" s="81" t="s">
        <v>48</v>
      </c>
      <c r="I4" s="179">
        <f>J4/J8</f>
        <v>0.14807502467917077</v>
      </c>
      <c r="J4" s="136">
        <v>150</v>
      </c>
      <c r="N4" s="36" t="s">
        <v>93</v>
      </c>
      <c r="O4" s="149">
        <f>P4/P9</f>
        <v>2.6653504442250741E-2</v>
      </c>
      <c r="P4" s="136">
        <v>27</v>
      </c>
      <c r="T4" s="10"/>
      <c r="U4" s="10"/>
      <c r="V4" s="10"/>
    </row>
    <row r="5" spans="3:22" x14ac:dyDescent="0.45">
      <c r="C5" s="81" t="s">
        <v>94</v>
      </c>
      <c r="D5" s="149">
        <f>E5/E13</f>
        <v>9.8716683119447184E-3</v>
      </c>
      <c r="E5" s="136">
        <v>10</v>
      </c>
      <c r="F5" s="104"/>
      <c r="H5" s="81" t="s">
        <v>49</v>
      </c>
      <c r="I5" s="180">
        <f>J5/J8</f>
        <v>0.80947680157946689</v>
      </c>
      <c r="J5" s="136">
        <v>820</v>
      </c>
      <c r="N5" s="36" t="s">
        <v>95</v>
      </c>
      <c r="O5" s="149">
        <f>P5/P9</f>
        <v>3.1589338598223098E-2</v>
      </c>
      <c r="P5" s="136">
        <v>32</v>
      </c>
      <c r="T5" s="16"/>
      <c r="U5" s="16"/>
    </row>
    <row r="6" spans="3:22" x14ac:dyDescent="0.45">
      <c r="C6" s="81" t="s">
        <v>96</v>
      </c>
      <c r="D6" s="149">
        <f>E6/E13</f>
        <v>8.5883514313919052E-2</v>
      </c>
      <c r="E6" s="136">
        <v>87</v>
      </c>
      <c r="F6" s="104"/>
      <c r="H6" s="85" t="s">
        <v>97</v>
      </c>
      <c r="I6" s="180">
        <f>J6/J8</f>
        <v>3.751233958538993E-2</v>
      </c>
      <c r="J6" s="136">
        <v>38</v>
      </c>
      <c r="N6" s="36" t="s">
        <v>98</v>
      </c>
      <c r="O6" s="149">
        <f>P6/P9</f>
        <v>5.9230009871668312E-3</v>
      </c>
      <c r="P6" s="136">
        <v>6</v>
      </c>
      <c r="T6" s="25"/>
      <c r="U6" s="26"/>
    </row>
    <row r="7" spans="3:22" x14ac:dyDescent="0.45">
      <c r="C7" s="81" t="s">
        <v>99</v>
      </c>
      <c r="D7" s="149">
        <f>E7/E13</f>
        <v>4.9358341559723592E-3</v>
      </c>
      <c r="E7" s="136">
        <v>5</v>
      </c>
      <c r="F7" s="104"/>
      <c r="H7" s="85" t="s">
        <v>72</v>
      </c>
      <c r="I7" s="180">
        <f>J7/J8</f>
        <v>4.9358341559723592E-3</v>
      </c>
      <c r="J7" s="136">
        <v>5</v>
      </c>
      <c r="N7" s="36" t="s">
        <v>97</v>
      </c>
      <c r="O7" s="149">
        <f>P7/P9</f>
        <v>7.7986179664363275E-2</v>
      </c>
      <c r="P7" s="136">
        <v>79</v>
      </c>
      <c r="T7" s="25"/>
      <c r="U7" s="26"/>
    </row>
    <row r="8" spans="3:22" x14ac:dyDescent="0.45">
      <c r="C8" s="84" t="s">
        <v>100</v>
      </c>
      <c r="D8" s="149">
        <f>E8/E13</f>
        <v>3.9486673247778872E-3</v>
      </c>
      <c r="E8" s="136">
        <v>4</v>
      </c>
      <c r="F8" s="104"/>
      <c r="H8" s="46" t="s">
        <v>45</v>
      </c>
      <c r="I8" s="137">
        <f>SUM(I4:I7)</f>
        <v>0.99999999999999989</v>
      </c>
      <c r="J8" s="151">
        <f>SUM(J4:J7)</f>
        <v>1013</v>
      </c>
      <c r="N8" s="36" t="s">
        <v>101</v>
      </c>
      <c r="O8" s="149">
        <f>P8/P9</f>
        <v>3.5538005923000986E-2</v>
      </c>
      <c r="P8" s="136">
        <v>36</v>
      </c>
      <c r="T8" s="25"/>
      <c r="U8" s="26"/>
    </row>
    <row r="9" spans="3:22" x14ac:dyDescent="0.45">
      <c r="C9" s="81" t="s">
        <v>98</v>
      </c>
      <c r="D9" s="149">
        <f>E9/E13</f>
        <v>1.5794669299111549E-2</v>
      </c>
      <c r="E9" s="136">
        <v>16</v>
      </c>
      <c r="F9" s="104"/>
      <c r="N9" s="43" t="s">
        <v>45</v>
      </c>
      <c r="O9" s="44">
        <f>SUM(O3:O8)</f>
        <v>1</v>
      </c>
      <c r="P9" s="151">
        <f>SUM(P3:P8)</f>
        <v>1013</v>
      </c>
      <c r="T9" s="25"/>
      <c r="U9" s="26"/>
    </row>
    <row r="10" spans="3:22" x14ac:dyDescent="0.45">
      <c r="C10" s="81" t="s">
        <v>102</v>
      </c>
      <c r="D10" s="149">
        <f>E10/E13</f>
        <v>0.44126357354392892</v>
      </c>
      <c r="E10" s="136">
        <v>447</v>
      </c>
      <c r="F10" s="104"/>
      <c r="K10" s="40"/>
      <c r="T10" s="25"/>
      <c r="U10" s="26"/>
    </row>
    <row r="11" spans="3:22" x14ac:dyDescent="0.45">
      <c r="C11" s="81" t="s">
        <v>97</v>
      </c>
      <c r="D11" s="149">
        <f>E11/E13</f>
        <v>7.0088845014807499E-2</v>
      </c>
      <c r="E11" s="136">
        <v>71</v>
      </c>
      <c r="T11" s="25"/>
      <c r="U11" s="26"/>
    </row>
    <row r="12" spans="3:22" x14ac:dyDescent="0.45">
      <c r="C12" s="81" t="s">
        <v>72</v>
      </c>
      <c r="D12" s="149">
        <f>E12/E13</f>
        <v>4.0473840078973346E-2</v>
      </c>
      <c r="E12" s="136">
        <v>41</v>
      </c>
      <c r="T12" s="27"/>
      <c r="U12" s="17"/>
    </row>
    <row r="13" spans="3:22" x14ac:dyDescent="0.45">
      <c r="C13" s="46" t="s">
        <v>45</v>
      </c>
      <c r="D13" s="137">
        <f>SUM(D3:D12)</f>
        <v>1</v>
      </c>
      <c r="E13" s="151">
        <f>SUM(E3:E12)</f>
        <v>1013</v>
      </c>
      <c r="Q13" s="17"/>
      <c r="T13" s="27"/>
      <c r="U13" s="17"/>
    </row>
    <row r="14" spans="3:22" ht="28.5" x14ac:dyDescent="0.45">
      <c r="C14" s="62"/>
      <c r="D14" s="63"/>
      <c r="N14" s="42" t="s">
        <v>103</v>
      </c>
      <c r="O14" s="47" t="s">
        <v>89</v>
      </c>
      <c r="P14" s="42" t="s">
        <v>87</v>
      </c>
      <c r="Q14" s="17"/>
      <c r="T14" s="27"/>
      <c r="U14" s="17"/>
    </row>
    <row r="15" spans="3:22" x14ac:dyDescent="0.45">
      <c r="C15" s="62"/>
      <c r="D15" s="63"/>
      <c r="H15" s="42" t="s">
        <v>104</v>
      </c>
      <c r="I15" s="42" t="s">
        <v>86</v>
      </c>
      <c r="J15" s="42" t="s">
        <v>87</v>
      </c>
      <c r="N15" s="36" t="s">
        <v>105</v>
      </c>
      <c r="O15" s="149">
        <f>P15/P23</f>
        <v>2.7640671273445213E-2</v>
      </c>
      <c r="P15" s="136">
        <v>28</v>
      </c>
      <c r="Q15" s="17"/>
      <c r="T15" s="27"/>
      <c r="U15" s="17"/>
    </row>
    <row r="16" spans="3:22" ht="43.15" thickBot="1" x14ac:dyDescent="0.5">
      <c r="C16" s="106" t="s">
        <v>106</v>
      </c>
      <c r="D16" s="106" t="s">
        <v>86</v>
      </c>
      <c r="E16" s="42" t="s">
        <v>87</v>
      </c>
      <c r="H16" s="82" t="s">
        <v>53</v>
      </c>
      <c r="I16" s="79">
        <f>J16/J24</f>
        <v>0.50839091806515302</v>
      </c>
      <c r="J16" s="150">
        <v>515</v>
      </c>
      <c r="N16" s="36" t="s">
        <v>107</v>
      </c>
      <c r="O16" s="149">
        <f>P16/P23</f>
        <v>6.0217176702862786E-2</v>
      </c>
      <c r="P16" s="136">
        <v>61</v>
      </c>
      <c r="Q16" s="17"/>
      <c r="T16" s="27"/>
      <c r="U16" s="17"/>
    </row>
    <row r="17" spans="1:21" ht="57.4" thickTop="1" x14ac:dyDescent="0.45">
      <c r="A17" s="283" t="s">
        <v>108</v>
      </c>
      <c r="B17" s="290">
        <f>SUM(D17:D18)</f>
        <v>0.40967423494570582</v>
      </c>
      <c r="C17" s="108" t="s">
        <v>64</v>
      </c>
      <c r="D17" s="109">
        <f>E17/E27</f>
        <v>0.25370187561697927</v>
      </c>
      <c r="E17" s="150">
        <v>257</v>
      </c>
      <c r="H17" s="82" t="s">
        <v>54</v>
      </c>
      <c r="I17" s="79">
        <f>J17/J24</f>
        <v>0.17571569595261599</v>
      </c>
      <c r="J17" s="136">
        <v>178</v>
      </c>
      <c r="N17" s="36" t="s">
        <v>109</v>
      </c>
      <c r="O17" s="149">
        <f>P17/P23</f>
        <v>0.32872655478775914</v>
      </c>
      <c r="P17" s="136">
        <v>333</v>
      </c>
      <c r="Q17" s="17"/>
      <c r="T17" s="27"/>
      <c r="U17" s="17"/>
    </row>
    <row r="18" spans="1:21" ht="57" customHeight="1" thickBot="1" x14ac:dyDescent="0.55000000000000004">
      <c r="A18" s="284"/>
      <c r="B18" s="291"/>
      <c r="C18" s="110" t="s">
        <v>65</v>
      </c>
      <c r="D18" s="111">
        <f>E18/E27</f>
        <v>0.15597235932872655</v>
      </c>
      <c r="E18" s="136">
        <v>158</v>
      </c>
      <c r="H18" s="83" t="s">
        <v>110</v>
      </c>
      <c r="I18" s="79">
        <f>J18/J24</f>
        <v>0.1194471865745311</v>
      </c>
      <c r="J18" s="136">
        <v>121</v>
      </c>
      <c r="N18" s="36" t="s">
        <v>111</v>
      </c>
      <c r="O18" s="149">
        <f>P18/P23</f>
        <v>4.9358341559723592E-3</v>
      </c>
      <c r="P18" s="136">
        <v>5</v>
      </c>
      <c r="Q18" s="17"/>
      <c r="T18" s="27"/>
      <c r="U18" s="17"/>
    </row>
    <row r="19" spans="1:21" ht="28.9" thickTop="1" x14ac:dyDescent="0.45">
      <c r="A19" s="285" t="s">
        <v>112</v>
      </c>
      <c r="B19" s="292">
        <f>SUM(D19:D20)</f>
        <v>0.11451135241855874</v>
      </c>
      <c r="C19" s="108" t="s">
        <v>66</v>
      </c>
      <c r="D19" s="109">
        <f>E19/E27</f>
        <v>5.725567620927937E-2</v>
      </c>
      <c r="E19" s="136">
        <v>58</v>
      </c>
      <c r="H19" s="84" t="s">
        <v>56</v>
      </c>
      <c r="I19" s="79">
        <f>J19/J24</f>
        <v>4.9358341559723592E-3</v>
      </c>
      <c r="J19" s="136">
        <v>5</v>
      </c>
      <c r="N19" s="36" t="s">
        <v>113</v>
      </c>
      <c r="O19" s="149">
        <f>P19/P23</f>
        <v>0.55281342546890422</v>
      </c>
      <c r="P19" s="136">
        <v>560</v>
      </c>
      <c r="Q19" s="17"/>
      <c r="T19" s="27"/>
      <c r="U19" s="17"/>
    </row>
    <row r="20" spans="1:21" ht="14.65" thickBot="1" x14ac:dyDescent="0.5">
      <c r="A20" s="286"/>
      <c r="B20" s="293"/>
      <c r="C20" s="112" t="s">
        <v>114</v>
      </c>
      <c r="D20" s="113">
        <f>E20/E27</f>
        <v>5.725567620927937E-2</v>
      </c>
      <c r="E20" s="136">
        <v>58</v>
      </c>
      <c r="H20" s="84" t="s">
        <v>57</v>
      </c>
      <c r="I20" s="79">
        <f>J20/J24</f>
        <v>9.7729516288252716E-2</v>
      </c>
      <c r="J20" s="136">
        <v>99</v>
      </c>
      <c r="N20" s="36" t="s">
        <v>115</v>
      </c>
      <c r="O20" s="149">
        <f>P20/P23</f>
        <v>5.9230009871668312E-3</v>
      </c>
      <c r="P20" s="136">
        <v>6</v>
      </c>
      <c r="Q20" s="17"/>
      <c r="T20" s="27"/>
      <c r="U20" s="17"/>
    </row>
    <row r="21" spans="1:21" ht="43.15" thickTop="1" x14ac:dyDescent="0.45">
      <c r="A21" s="287" t="s">
        <v>116</v>
      </c>
      <c r="B21" s="294">
        <f>SUM(D21:D23)</f>
        <v>0.17769002961500494</v>
      </c>
      <c r="C21" s="108" t="s">
        <v>68</v>
      </c>
      <c r="D21" s="109">
        <f>E21/E27</f>
        <v>0.10858835143139191</v>
      </c>
      <c r="E21" s="136">
        <v>110</v>
      </c>
      <c r="H21" s="84" t="s">
        <v>117</v>
      </c>
      <c r="I21" s="79">
        <f>J21/J24</f>
        <v>2.9615004935834156E-3</v>
      </c>
      <c r="J21" s="136">
        <v>3</v>
      </c>
      <c r="N21" s="36" t="s">
        <v>118</v>
      </c>
      <c r="O21" s="149">
        <f>P21/P23</f>
        <v>7.8973346495557744E-3</v>
      </c>
      <c r="P21" s="136">
        <v>8</v>
      </c>
      <c r="Q21" s="61"/>
      <c r="T21" s="27"/>
      <c r="U21" s="17"/>
    </row>
    <row r="22" spans="1:21" x14ac:dyDescent="0.45">
      <c r="A22" s="288"/>
      <c r="B22" s="295"/>
      <c r="C22" s="82" t="s">
        <v>69</v>
      </c>
      <c r="D22" s="115">
        <f>E22/E27</f>
        <v>8.8845014807502464E-3</v>
      </c>
      <c r="E22" s="136">
        <v>9</v>
      </c>
      <c r="H22" s="84" t="s">
        <v>97</v>
      </c>
      <c r="I22" s="152">
        <f>J22/J24</f>
        <v>2.0730503455083909E-2</v>
      </c>
      <c r="J22" s="136">
        <v>21</v>
      </c>
      <c r="N22" s="36" t="s">
        <v>72</v>
      </c>
      <c r="O22" s="149">
        <f>P22/P23</f>
        <v>1.1846001974333662E-2</v>
      </c>
      <c r="P22" s="136">
        <v>12</v>
      </c>
      <c r="Q22" s="61"/>
      <c r="T22" s="27"/>
      <c r="U22" s="17"/>
    </row>
    <row r="23" spans="1:21" ht="28.9" thickBot="1" x14ac:dyDescent="0.5">
      <c r="A23" s="289"/>
      <c r="B23" s="296"/>
      <c r="C23" s="110" t="s">
        <v>70</v>
      </c>
      <c r="D23" s="111">
        <f>E23/E27</f>
        <v>6.0217176702862786E-2</v>
      </c>
      <c r="E23" s="136">
        <v>61</v>
      </c>
      <c r="H23" s="84" t="s">
        <v>72</v>
      </c>
      <c r="I23" s="79">
        <f>J23/J24</f>
        <v>7.0088845014807499E-2</v>
      </c>
      <c r="J23" s="136">
        <v>71</v>
      </c>
      <c r="N23" s="43" t="s">
        <v>45</v>
      </c>
      <c r="O23" s="44">
        <f>SUM(O15:O22)</f>
        <v>1</v>
      </c>
      <c r="P23" s="151">
        <f>SUM(P15:P22)</f>
        <v>1013</v>
      </c>
      <c r="Q23" s="61"/>
      <c r="T23" s="27"/>
      <c r="U23" s="17"/>
    </row>
    <row r="24" spans="1:21" ht="14.65" thickTop="1" x14ac:dyDescent="0.45">
      <c r="A24" s="279" t="s">
        <v>63</v>
      </c>
      <c r="B24" s="281">
        <f>SUM(D24:D26)</f>
        <v>0.29812438302073052</v>
      </c>
      <c r="C24" s="114" t="s">
        <v>98</v>
      </c>
      <c r="D24" s="107">
        <f>E24/E27</f>
        <v>2.3692003948667325E-2</v>
      </c>
      <c r="E24" s="136">
        <v>24</v>
      </c>
      <c r="H24" s="46" t="s">
        <v>45</v>
      </c>
      <c r="I24" s="45">
        <f>SUM(I16:I23)</f>
        <v>1</v>
      </c>
      <c r="J24" s="151">
        <f>SUM(J16:J23)</f>
        <v>1013</v>
      </c>
    </row>
    <row r="25" spans="1:21" x14ac:dyDescent="0.45">
      <c r="A25" s="280"/>
      <c r="B25" s="282"/>
      <c r="C25" s="82" t="s">
        <v>97</v>
      </c>
      <c r="D25" s="80">
        <f>E25/E27</f>
        <v>4.3435340572556762E-2</v>
      </c>
      <c r="E25" s="136">
        <v>44</v>
      </c>
      <c r="J25" s="136"/>
    </row>
    <row r="26" spans="1:21" x14ac:dyDescent="0.45">
      <c r="A26" s="280"/>
      <c r="B26" s="282"/>
      <c r="C26" s="82" t="s">
        <v>72</v>
      </c>
      <c r="D26" s="80">
        <f>E26/E27</f>
        <v>0.23099703849950642</v>
      </c>
      <c r="E26" s="136">
        <v>234</v>
      </c>
    </row>
    <row r="27" spans="1:21" x14ac:dyDescent="0.45">
      <c r="B27" s="153">
        <f>SUM(B17:B26)</f>
        <v>1</v>
      </c>
      <c r="C27" s="46" t="s">
        <v>45</v>
      </c>
      <c r="D27" s="45">
        <f>SUM(D17:D26)</f>
        <v>1</v>
      </c>
      <c r="E27" s="151">
        <f>SUM(E17:E26)</f>
        <v>1013</v>
      </c>
    </row>
    <row r="36" spans="5:20" x14ac:dyDescent="0.45">
      <c r="E36" s="41"/>
    </row>
    <row r="41" spans="5:20" x14ac:dyDescent="0.45">
      <c r="E41" s="23"/>
      <c r="T41" s="23"/>
    </row>
  </sheetData>
  <mergeCells count="8">
    <mergeCell ref="A24:A26"/>
    <mergeCell ref="B24:B26"/>
    <mergeCell ref="A17:A18"/>
    <mergeCell ref="A19:A20"/>
    <mergeCell ref="A21:A23"/>
    <mergeCell ref="B17:B18"/>
    <mergeCell ref="B19:B20"/>
    <mergeCell ref="B21:B23"/>
  </mergeCells>
  <pageMargins left="0.7" right="0.7" top="0.75" bottom="0.75" header="0.3" footer="0.3"/>
  <pageSetup paperSize="8" scale="68" orientation="landscape" r:id="rId1"/>
  <rowBreaks count="1" manualBreakCount="1">
    <brk id="2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A3CCA-AA47-4C51-B227-62E657CB0E29}">
  <sheetPr>
    <pageSetUpPr fitToPage="1"/>
  </sheetPr>
  <dimension ref="B1:AE79"/>
  <sheetViews>
    <sheetView zoomScale="85" zoomScaleNormal="85" zoomScaleSheetLayoutView="80" workbookViewId="0">
      <selection activeCell="B14" sqref="B14"/>
    </sheetView>
  </sheetViews>
  <sheetFormatPr defaultRowHeight="14.25" x14ac:dyDescent="0.45"/>
  <cols>
    <col min="1" max="1" width="6.1328125" customWidth="1"/>
    <col min="2" max="2" width="32.1328125" customWidth="1"/>
    <col min="3" max="4" width="16.86328125" customWidth="1"/>
    <col min="5" max="5" width="16.59765625" customWidth="1"/>
    <col min="6" max="6" width="11" customWidth="1"/>
    <col min="7" max="7" width="14.1328125" customWidth="1"/>
    <col min="8" max="8" width="9.86328125" customWidth="1"/>
    <col min="9" max="9" width="12" bestFit="1" customWidth="1"/>
    <col min="10" max="10" width="10.86328125" customWidth="1"/>
    <col min="11" max="12" width="10.1328125" customWidth="1"/>
    <col min="13" max="13" width="11.86328125" customWidth="1"/>
    <col min="14" max="14" width="8.86328125" bestFit="1" customWidth="1"/>
    <col min="15" max="15" width="9.3984375" customWidth="1"/>
    <col min="16" max="16" width="13.59765625" customWidth="1"/>
    <col min="17" max="17" width="13.3984375" customWidth="1"/>
    <col min="18" max="18" width="14.1328125" customWidth="1"/>
    <col min="19" max="19" width="12.86328125" customWidth="1"/>
    <col min="20" max="20" width="14.3984375" customWidth="1"/>
    <col min="21" max="21" width="14.1328125" customWidth="1"/>
    <col min="22" max="22" width="12.3984375" customWidth="1"/>
    <col min="23" max="28" width="8.86328125" bestFit="1" customWidth="1"/>
    <col min="29" max="29" width="11.1328125" customWidth="1"/>
    <col min="30" max="30" width="8.86328125" bestFit="1" customWidth="1"/>
  </cols>
  <sheetData>
    <row r="1" spans="2:31" x14ac:dyDescent="0.45">
      <c r="B1" s="2" t="s">
        <v>119</v>
      </c>
    </row>
    <row r="2" spans="2:31" ht="14.65" thickBot="1" x14ac:dyDescent="0.5"/>
    <row r="3" spans="2:31" ht="14.65" hidden="1" thickBot="1" x14ac:dyDescent="0.5"/>
    <row r="4" spans="2:31" ht="14.65" hidden="1" thickBot="1" x14ac:dyDescent="0.5"/>
    <row r="5" spans="2:31" ht="14.65" hidden="1" thickBot="1" x14ac:dyDescent="0.5"/>
    <row r="6" spans="2:31" ht="14.65" hidden="1" thickBot="1" x14ac:dyDescent="0.5"/>
    <row r="7" spans="2:31" ht="14.65" hidden="1" thickBot="1" x14ac:dyDescent="0.5"/>
    <row r="8" spans="2:31" ht="14.65" hidden="1" thickBot="1" x14ac:dyDescent="0.5"/>
    <row r="9" spans="2:31" ht="14.65" hidden="1" thickBot="1" x14ac:dyDescent="0.5"/>
    <row r="10" spans="2:31" ht="14.85" customHeight="1" thickTop="1" thickBot="1" x14ac:dyDescent="0.5">
      <c r="B10" s="297" t="s">
        <v>120</v>
      </c>
      <c r="C10" s="301" t="s">
        <v>32</v>
      </c>
      <c r="D10" s="302"/>
      <c r="E10" s="302"/>
      <c r="F10" s="302"/>
      <c r="G10" s="302"/>
      <c r="H10" s="302"/>
      <c r="I10" s="302"/>
      <c r="J10" s="302"/>
      <c r="K10" s="302"/>
      <c r="L10" s="305" t="s">
        <v>121</v>
      </c>
    </row>
    <row r="11" spans="2:31" ht="74.099999999999994" customHeight="1" thickTop="1" thickBot="1" x14ac:dyDescent="0.5">
      <c r="B11" s="299"/>
      <c r="C11" s="193" t="s">
        <v>34</v>
      </c>
      <c r="D11" s="193" t="s">
        <v>122</v>
      </c>
      <c r="E11" s="193" t="s">
        <v>123</v>
      </c>
      <c r="F11" s="193" t="s">
        <v>124</v>
      </c>
      <c r="G11" s="193" t="s">
        <v>98</v>
      </c>
      <c r="H11" s="220" t="s">
        <v>125</v>
      </c>
      <c r="I11" s="220" t="s">
        <v>126</v>
      </c>
      <c r="J11" s="220" t="s">
        <v>127</v>
      </c>
      <c r="K11" s="193" t="s">
        <v>63</v>
      </c>
      <c r="L11" s="306"/>
      <c r="AE11" s="75"/>
    </row>
    <row r="12" spans="2:31" ht="74.099999999999994" customHeight="1" thickTop="1" thickBot="1" x14ac:dyDescent="0.5">
      <c r="B12" s="194"/>
      <c r="C12" s="195" t="s">
        <v>128</v>
      </c>
      <c r="D12" s="195" t="s">
        <v>128</v>
      </c>
      <c r="E12" s="195" t="s">
        <v>128</v>
      </c>
      <c r="F12" s="195" t="s">
        <v>128</v>
      </c>
      <c r="G12" s="195" t="s">
        <v>128</v>
      </c>
      <c r="H12" s="66" t="s">
        <v>128</v>
      </c>
      <c r="I12" s="66" t="s">
        <v>128</v>
      </c>
      <c r="J12" s="66" t="s">
        <v>128</v>
      </c>
      <c r="K12" s="193" t="s">
        <v>128</v>
      </c>
      <c r="L12" s="196" t="s">
        <v>128</v>
      </c>
      <c r="AE12" s="75"/>
    </row>
    <row r="13" spans="2:31" ht="15" thickTop="1" thickBot="1" x14ac:dyDescent="0.5">
      <c r="B13" s="65" t="s">
        <v>129</v>
      </c>
      <c r="C13" s="77">
        <v>473</v>
      </c>
      <c r="D13" s="77">
        <v>182</v>
      </c>
      <c r="E13" s="77">
        <v>46</v>
      </c>
      <c r="F13" s="77">
        <v>70</v>
      </c>
      <c r="G13" s="77">
        <v>23</v>
      </c>
      <c r="H13" s="67">
        <f t="shared" ref="H13:H22" si="0">SUM(C13,D13,E13,F13,G13)</f>
        <v>794</v>
      </c>
      <c r="I13" s="77">
        <v>708</v>
      </c>
      <c r="J13" s="77">
        <v>45</v>
      </c>
      <c r="K13" s="98">
        <v>44</v>
      </c>
      <c r="L13" s="210">
        <f t="shared" ref="L13:L22" si="1">SUM(H13,I13,J13,K13)</f>
        <v>1591</v>
      </c>
    </row>
    <row r="14" spans="2:31" ht="15" thickTop="1" thickBot="1" x14ac:dyDescent="0.5">
      <c r="B14" s="65" t="s">
        <v>130</v>
      </c>
      <c r="C14" s="77">
        <v>95</v>
      </c>
      <c r="D14" s="77">
        <v>46</v>
      </c>
      <c r="E14" s="77">
        <v>15</v>
      </c>
      <c r="F14" s="77">
        <v>8</v>
      </c>
      <c r="G14" s="77">
        <v>1</v>
      </c>
      <c r="H14" s="67">
        <f t="shared" si="0"/>
        <v>165</v>
      </c>
      <c r="I14" s="77">
        <v>69</v>
      </c>
      <c r="J14" s="77">
        <v>9</v>
      </c>
      <c r="K14" s="98">
        <v>0</v>
      </c>
      <c r="L14" s="211">
        <f t="shared" si="1"/>
        <v>243</v>
      </c>
    </row>
    <row r="15" spans="2:31" ht="15" thickTop="1" thickBot="1" x14ac:dyDescent="0.5">
      <c r="B15" s="65" t="s">
        <v>131</v>
      </c>
      <c r="C15" s="77">
        <v>94</v>
      </c>
      <c r="D15" s="77">
        <v>53</v>
      </c>
      <c r="E15" s="77">
        <v>2</v>
      </c>
      <c r="F15" s="77">
        <v>14</v>
      </c>
      <c r="G15" s="77">
        <v>7</v>
      </c>
      <c r="H15" s="67">
        <f t="shared" si="0"/>
        <v>170</v>
      </c>
      <c r="I15" s="77">
        <v>134</v>
      </c>
      <c r="J15" s="77">
        <v>8</v>
      </c>
      <c r="K15" s="98">
        <v>0</v>
      </c>
      <c r="L15" s="210">
        <f t="shared" si="1"/>
        <v>312</v>
      </c>
    </row>
    <row r="16" spans="2:31" ht="15" thickTop="1" thickBot="1" x14ac:dyDescent="0.5">
      <c r="B16" s="65" t="s">
        <v>132</v>
      </c>
      <c r="C16" s="77">
        <v>43</v>
      </c>
      <c r="D16" s="77">
        <v>14</v>
      </c>
      <c r="E16" s="77">
        <v>2</v>
      </c>
      <c r="F16" s="77">
        <v>4</v>
      </c>
      <c r="G16" s="77">
        <v>3</v>
      </c>
      <c r="H16" s="67">
        <f t="shared" si="0"/>
        <v>66</v>
      </c>
      <c r="I16" s="77">
        <v>81</v>
      </c>
      <c r="J16" s="77">
        <v>4</v>
      </c>
      <c r="K16" s="98">
        <v>0</v>
      </c>
      <c r="L16" s="210">
        <f t="shared" si="1"/>
        <v>151</v>
      </c>
    </row>
    <row r="17" spans="2:16" ht="15" thickTop="1" thickBot="1" x14ac:dyDescent="0.5">
      <c r="B17" s="69" t="s">
        <v>133</v>
      </c>
      <c r="C17" s="77">
        <v>22</v>
      </c>
      <c r="D17" s="77">
        <v>4</v>
      </c>
      <c r="E17" s="77">
        <v>4</v>
      </c>
      <c r="F17" s="77">
        <v>3</v>
      </c>
      <c r="G17" s="77">
        <v>1</v>
      </c>
      <c r="H17" s="67">
        <f t="shared" si="0"/>
        <v>34</v>
      </c>
      <c r="I17" s="77">
        <v>32</v>
      </c>
      <c r="J17" s="77">
        <v>2</v>
      </c>
      <c r="K17" s="98">
        <v>0</v>
      </c>
      <c r="L17" s="210">
        <f t="shared" si="1"/>
        <v>68</v>
      </c>
    </row>
    <row r="18" spans="2:16" ht="15" thickTop="1" thickBot="1" x14ac:dyDescent="0.5">
      <c r="B18" s="69" t="s">
        <v>134</v>
      </c>
      <c r="C18" s="77">
        <v>14</v>
      </c>
      <c r="D18" s="77">
        <v>5</v>
      </c>
      <c r="E18" s="77">
        <v>2</v>
      </c>
      <c r="F18" s="77">
        <v>1</v>
      </c>
      <c r="G18" s="77">
        <v>0</v>
      </c>
      <c r="H18" s="67">
        <f t="shared" si="0"/>
        <v>22</v>
      </c>
      <c r="I18" s="77">
        <v>5</v>
      </c>
      <c r="J18" s="77">
        <v>0</v>
      </c>
      <c r="K18" s="98">
        <v>0</v>
      </c>
      <c r="L18" s="210">
        <f t="shared" si="1"/>
        <v>27</v>
      </c>
    </row>
    <row r="19" spans="2:16" ht="15" thickTop="1" thickBot="1" x14ac:dyDescent="0.5">
      <c r="B19" s="69" t="s">
        <v>135</v>
      </c>
      <c r="C19" s="77">
        <v>51</v>
      </c>
      <c r="D19" s="77">
        <v>13</v>
      </c>
      <c r="E19" s="77">
        <v>12</v>
      </c>
      <c r="F19" s="77">
        <v>7</v>
      </c>
      <c r="G19" s="77">
        <v>3</v>
      </c>
      <c r="H19" s="67">
        <f t="shared" si="0"/>
        <v>86</v>
      </c>
      <c r="I19" s="68">
        <v>74</v>
      </c>
      <c r="J19" s="68">
        <v>6</v>
      </c>
      <c r="K19" s="98">
        <v>37</v>
      </c>
      <c r="L19" s="210">
        <f t="shared" si="1"/>
        <v>203</v>
      </c>
    </row>
    <row r="20" spans="2:16" ht="15" thickTop="1" thickBot="1" x14ac:dyDescent="0.5">
      <c r="B20" s="69" t="s">
        <v>136</v>
      </c>
      <c r="C20" s="77">
        <v>2</v>
      </c>
      <c r="D20" s="77">
        <v>1</v>
      </c>
      <c r="E20" s="77">
        <v>0</v>
      </c>
      <c r="F20" s="77">
        <v>1</v>
      </c>
      <c r="G20" s="77">
        <v>0</v>
      </c>
      <c r="H20" s="67">
        <f t="shared" si="0"/>
        <v>4</v>
      </c>
      <c r="I20" s="77">
        <v>13</v>
      </c>
      <c r="J20" s="77">
        <v>0</v>
      </c>
      <c r="K20" s="98">
        <v>0</v>
      </c>
      <c r="L20" s="210">
        <f t="shared" si="1"/>
        <v>17</v>
      </c>
    </row>
    <row r="21" spans="2:16" ht="15" thickTop="1" thickBot="1" x14ac:dyDescent="0.5">
      <c r="B21" s="69" t="s">
        <v>137</v>
      </c>
      <c r="C21" s="77">
        <v>14</v>
      </c>
      <c r="D21" s="77">
        <v>5</v>
      </c>
      <c r="E21" s="77">
        <v>0</v>
      </c>
      <c r="F21" s="77">
        <v>7</v>
      </c>
      <c r="G21" s="77">
        <v>0</v>
      </c>
      <c r="H21" s="67">
        <f t="shared" si="0"/>
        <v>26</v>
      </c>
      <c r="I21" s="68">
        <v>43</v>
      </c>
      <c r="J21" s="68">
        <v>1</v>
      </c>
      <c r="K21" s="98">
        <v>0</v>
      </c>
      <c r="L21" s="210">
        <f t="shared" si="1"/>
        <v>70</v>
      </c>
    </row>
    <row r="22" spans="2:16" ht="15" thickTop="1" thickBot="1" x14ac:dyDescent="0.5">
      <c r="B22" s="69" t="s">
        <v>138</v>
      </c>
      <c r="C22" s="77">
        <v>3</v>
      </c>
      <c r="D22" s="77">
        <v>1</v>
      </c>
      <c r="E22" s="77">
        <v>0</v>
      </c>
      <c r="F22" s="77">
        <v>0</v>
      </c>
      <c r="G22" s="77">
        <v>0</v>
      </c>
      <c r="H22" s="67">
        <f t="shared" si="0"/>
        <v>4</v>
      </c>
      <c r="I22" s="68">
        <v>2</v>
      </c>
      <c r="J22" s="68">
        <v>0</v>
      </c>
      <c r="K22" s="98">
        <v>0</v>
      </c>
      <c r="L22" s="210">
        <f t="shared" si="1"/>
        <v>6</v>
      </c>
    </row>
    <row r="23" spans="2:16" ht="16.5" thickTop="1" thickBot="1" x14ac:dyDescent="0.55000000000000004">
      <c r="B23" s="70" t="s">
        <v>139</v>
      </c>
      <c r="C23" s="195">
        <f t="shared" ref="C23:L23" si="2">SUM(C21:C22)</f>
        <v>17</v>
      </c>
      <c r="D23" s="195">
        <f t="shared" si="2"/>
        <v>6</v>
      </c>
      <c r="E23" s="195">
        <f t="shared" si="2"/>
        <v>0</v>
      </c>
      <c r="F23" s="195">
        <f t="shared" si="2"/>
        <v>7</v>
      </c>
      <c r="G23" s="195">
        <f t="shared" si="2"/>
        <v>0</v>
      </c>
      <c r="H23" s="195">
        <f t="shared" si="2"/>
        <v>30</v>
      </c>
      <c r="I23" s="195">
        <f t="shared" si="2"/>
        <v>45</v>
      </c>
      <c r="J23" s="195">
        <f t="shared" si="2"/>
        <v>1</v>
      </c>
      <c r="K23" s="195">
        <f t="shared" si="2"/>
        <v>0</v>
      </c>
      <c r="L23" s="195">
        <f t="shared" si="2"/>
        <v>76</v>
      </c>
    </row>
    <row r="24" spans="2:16" ht="14.65" thickTop="1" x14ac:dyDescent="0.4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P24" s="4"/>
    </row>
    <row r="26" spans="2:16" x14ac:dyDescent="0.45">
      <c r="B26" s="2" t="s">
        <v>140</v>
      </c>
    </row>
    <row r="27" spans="2:16" x14ac:dyDescent="0.45">
      <c r="B27" t="s">
        <v>130</v>
      </c>
      <c r="C27" t="s">
        <v>141</v>
      </c>
      <c r="I27" s="58"/>
    </row>
    <row r="28" spans="2:16" x14ac:dyDescent="0.45">
      <c r="B28" t="s">
        <v>142</v>
      </c>
      <c r="C28" t="s">
        <v>143</v>
      </c>
      <c r="I28" s="58"/>
    </row>
    <row r="29" spans="2:16" x14ac:dyDescent="0.45">
      <c r="B29" s="76" t="s">
        <v>144</v>
      </c>
      <c r="C29" t="s">
        <v>145</v>
      </c>
      <c r="I29" s="58"/>
    </row>
    <row r="30" spans="2:16" ht="14.65" thickBot="1" x14ac:dyDescent="0.5">
      <c r="I30" s="58"/>
    </row>
    <row r="31" spans="2:16" ht="15" customHeight="1" thickTop="1" thickBot="1" x14ac:dyDescent="0.5">
      <c r="B31" s="300" t="s">
        <v>120</v>
      </c>
      <c r="C31" s="301" t="s">
        <v>73</v>
      </c>
      <c r="D31" s="302"/>
      <c r="E31" s="302"/>
      <c r="F31" s="302"/>
      <c r="G31" s="302"/>
      <c r="H31" s="305" t="s">
        <v>121</v>
      </c>
    </row>
    <row r="32" spans="2:16" ht="29.25" customHeight="1" thickTop="1" thickBot="1" x14ac:dyDescent="0.5">
      <c r="B32" s="300"/>
      <c r="C32" s="193" t="s">
        <v>76</v>
      </c>
      <c r="D32" s="193" t="s">
        <v>75</v>
      </c>
      <c r="E32" s="193" t="s">
        <v>146</v>
      </c>
      <c r="F32" s="220" t="s">
        <v>127</v>
      </c>
      <c r="G32" s="220" t="s">
        <v>63</v>
      </c>
      <c r="H32" s="306"/>
    </row>
    <row r="33" spans="2:9" ht="15" thickTop="1" thickBot="1" x14ac:dyDescent="0.5">
      <c r="B33" s="195"/>
      <c r="C33" s="195" t="s">
        <v>128</v>
      </c>
      <c r="D33" s="195" t="s">
        <v>128</v>
      </c>
      <c r="E33" s="195" t="s">
        <v>128</v>
      </c>
      <c r="F33" s="66" t="s">
        <v>128</v>
      </c>
      <c r="G33" s="66" t="s">
        <v>128</v>
      </c>
      <c r="H33" s="147" t="s">
        <v>128</v>
      </c>
    </row>
    <row r="34" spans="2:9" ht="15" thickTop="1" thickBot="1" x14ac:dyDescent="0.5">
      <c r="B34" s="65" t="s">
        <v>129</v>
      </c>
      <c r="C34" s="77">
        <v>842</v>
      </c>
      <c r="D34" s="67">
        <v>674</v>
      </c>
      <c r="E34" s="77">
        <v>2</v>
      </c>
      <c r="F34" s="77">
        <v>29</v>
      </c>
      <c r="G34" s="77">
        <v>44</v>
      </c>
      <c r="H34" s="212">
        <f t="shared" ref="H34:H43" si="3">SUM(C34,D34,E34,F34,G34)</f>
        <v>1591</v>
      </c>
    </row>
    <row r="35" spans="2:9" ht="15" thickTop="1" thickBot="1" x14ac:dyDescent="0.5">
      <c r="B35" s="65" t="s">
        <v>130</v>
      </c>
      <c r="C35" s="77">
        <v>142</v>
      </c>
      <c r="D35" s="67">
        <v>99</v>
      </c>
      <c r="E35" s="77">
        <v>0</v>
      </c>
      <c r="F35" s="77">
        <v>2</v>
      </c>
      <c r="G35" s="77">
        <v>0</v>
      </c>
      <c r="H35" s="212">
        <f t="shared" si="3"/>
        <v>243</v>
      </c>
    </row>
    <row r="36" spans="2:9" ht="15" thickTop="1" thickBot="1" x14ac:dyDescent="0.5">
      <c r="B36" s="65" t="s">
        <v>131</v>
      </c>
      <c r="C36" s="77">
        <v>152</v>
      </c>
      <c r="D36" s="67">
        <v>158</v>
      </c>
      <c r="E36" s="77">
        <v>0</v>
      </c>
      <c r="F36" s="77">
        <v>2</v>
      </c>
      <c r="G36" s="77">
        <v>0</v>
      </c>
      <c r="H36" s="212">
        <f t="shared" si="3"/>
        <v>312</v>
      </c>
    </row>
    <row r="37" spans="2:9" ht="15" thickTop="1" thickBot="1" x14ac:dyDescent="0.5">
      <c r="B37" s="65" t="s">
        <v>132</v>
      </c>
      <c r="C37" s="77">
        <v>95</v>
      </c>
      <c r="D37" s="67">
        <v>55</v>
      </c>
      <c r="E37" s="77">
        <v>0</v>
      </c>
      <c r="F37" s="77">
        <v>2</v>
      </c>
      <c r="G37" s="77">
        <v>0</v>
      </c>
      <c r="H37" s="212">
        <f t="shared" si="3"/>
        <v>152</v>
      </c>
    </row>
    <row r="38" spans="2:9" ht="15" thickTop="1" thickBot="1" x14ac:dyDescent="0.5">
      <c r="B38" s="69" t="s">
        <v>133</v>
      </c>
      <c r="C38" s="77">
        <v>35</v>
      </c>
      <c r="D38" s="67">
        <v>30</v>
      </c>
      <c r="E38" s="77">
        <v>0</v>
      </c>
      <c r="F38" s="77">
        <v>3</v>
      </c>
      <c r="G38" s="77">
        <v>0</v>
      </c>
      <c r="H38" s="212">
        <f t="shared" si="3"/>
        <v>68</v>
      </c>
    </row>
    <row r="39" spans="2:9" ht="15" thickTop="1" thickBot="1" x14ac:dyDescent="0.5">
      <c r="B39" s="69" t="s">
        <v>134</v>
      </c>
      <c r="C39" s="77">
        <v>12</v>
      </c>
      <c r="D39" s="67">
        <v>15</v>
      </c>
      <c r="E39" s="77">
        <v>0</v>
      </c>
      <c r="F39" s="77">
        <v>0</v>
      </c>
      <c r="G39" s="77">
        <v>0</v>
      </c>
      <c r="H39" s="212">
        <f t="shared" si="3"/>
        <v>27</v>
      </c>
    </row>
    <row r="40" spans="2:9" ht="15" thickTop="1" thickBot="1" x14ac:dyDescent="0.5">
      <c r="B40" s="69" t="s">
        <v>135</v>
      </c>
      <c r="C40" s="77">
        <v>92</v>
      </c>
      <c r="D40" s="67">
        <v>70</v>
      </c>
      <c r="E40" s="77">
        <v>0</v>
      </c>
      <c r="F40" s="77">
        <v>4</v>
      </c>
      <c r="G40" s="77">
        <v>0</v>
      </c>
      <c r="H40" s="212">
        <f t="shared" si="3"/>
        <v>166</v>
      </c>
    </row>
    <row r="41" spans="2:9" ht="15" thickTop="1" thickBot="1" x14ac:dyDescent="0.5">
      <c r="B41" s="69" t="s">
        <v>136</v>
      </c>
      <c r="C41" s="77">
        <v>6</v>
      </c>
      <c r="D41" s="67">
        <v>10</v>
      </c>
      <c r="E41" s="77">
        <v>0</v>
      </c>
      <c r="F41" s="77">
        <v>0</v>
      </c>
      <c r="G41" s="77">
        <v>0</v>
      </c>
      <c r="H41" s="212">
        <f t="shared" si="3"/>
        <v>16</v>
      </c>
    </row>
    <row r="42" spans="2:9" ht="15" thickTop="1" thickBot="1" x14ac:dyDescent="0.5">
      <c r="B42" s="69" t="s">
        <v>137</v>
      </c>
      <c r="C42" s="77">
        <v>36</v>
      </c>
      <c r="D42" s="67">
        <v>32</v>
      </c>
      <c r="E42" s="77">
        <v>0</v>
      </c>
      <c r="F42" s="77">
        <v>2</v>
      </c>
      <c r="G42" s="77">
        <v>0</v>
      </c>
      <c r="H42" s="212">
        <f t="shared" si="3"/>
        <v>70</v>
      </c>
    </row>
    <row r="43" spans="2:9" ht="15" thickTop="1" thickBot="1" x14ac:dyDescent="0.5">
      <c r="B43" s="69" t="s">
        <v>138</v>
      </c>
      <c r="C43" s="77">
        <v>5</v>
      </c>
      <c r="D43" s="67">
        <v>1</v>
      </c>
      <c r="E43" s="77">
        <v>0</v>
      </c>
      <c r="F43" s="77">
        <v>0</v>
      </c>
      <c r="G43" s="77">
        <v>0</v>
      </c>
      <c r="H43" s="212">
        <f t="shared" si="3"/>
        <v>6</v>
      </c>
    </row>
    <row r="44" spans="2:9" ht="16.5" thickTop="1" thickBot="1" x14ac:dyDescent="0.55000000000000004">
      <c r="B44" s="70" t="s">
        <v>139</v>
      </c>
      <c r="C44" s="195">
        <f t="shared" ref="C44:H44" si="4">SUM(C42:C43)</f>
        <v>41</v>
      </c>
      <c r="D44" s="195">
        <f t="shared" si="4"/>
        <v>33</v>
      </c>
      <c r="E44" s="195">
        <f t="shared" si="4"/>
        <v>0</v>
      </c>
      <c r="F44" s="195">
        <f t="shared" si="4"/>
        <v>2</v>
      </c>
      <c r="G44" s="195">
        <f t="shared" si="4"/>
        <v>0</v>
      </c>
      <c r="H44" s="195">
        <f t="shared" si="4"/>
        <v>76</v>
      </c>
      <c r="I44" s="208"/>
    </row>
    <row r="45" spans="2:9" ht="14.65" thickTop="1" x14ac:dyDescent="0.45">
      <c r="B45" s="76"/>
    </row>
    <row r="46" spans="2:9" x14ac:dyDescent="0.45">
      <c r="B46" s="76"/>
    </row>
    <row r="47" spans="2:9" ht="14.65" thickBot="1" x14ac:dyDescent="0.5">
      <c r="B47" s="76"/>
    </row>
    <row r="48" spans="2:9" ht="15" customHeight="1" thickTop="1" thickBot="1" x14ac:dyDescent="0.5">
      <c r="B48" s="297" t="s">
        <v>120</v>
      </c>
      <c r="C48" s="303" t="s">
        <v>52</v>
      </c>
      <c r="D48" s="304"/>
      <c r="E48" s="304"/>
      <c r="F48" s="304"/>
      <c r="G48" s="304"/>
      <c r="H48" s="304"/>
      <c r="I48" s="305" t="s">
        <v>121</v>
      </c>
    </row>
    <row r="49" spans="2:13" ht="86.25" customHeight="1" thickTop="1" thickBot="1" x14ac:dyDescent="0.5">
      <c r="B49" s="299"/>
      <c r="C49" s="221" t="s">
        <v>53</v>
      </c>
      <c r="D49" s="221" t="s">
        <v>54</v>
      </c>
      <c r="E49" s="221" t="s">
        <v>55</v>
      </c>
      <c r="F49" s="221" t="s">
        <v>56</v>
      </c>
      <c r="G49" s="221" t="s">
        <v>147</v>
      </c>
      <c r="H49" s="221" t="s">
        <v>148</v>
      </c>
      <c r="I49" s="306"/>
    </row>
    <row r="50" spans="2:13" s="207" customFormat="1" ht="15" thickTop="1" thickBot="1" x14ac:dyDescent="0.5">
      <c r="B50" s="194"/>
      <c r="C50" s="71" t="s">
        <v>128</v>
      </c>
      <c r="D50" s="71" t="s">
        <v>128</v>
      </c>
      <c r="E50" s="71" t="s">
        <v>128</v>
      </c>
      <c r="F50" s="71" t="s">
        <v>128</v>
      </c>
      <c r="G50" s="71" t="s">
        <v>128</v>
      </c>
      <c r="H50" s="71" t="s">
        <v>128</v>
      </c>
      <c r="I50" s="181" t="s">
        <v>128</v>
      </c>
    </row>
    <row r="51" spans="2:13" ht="15" thickTop="1" thickBot="1" x14ac:dyDescent="0.5">
      <c r="B51" s="65" t="s">
        <v>129</v>
      </c>
      <c r="C51" s="77">
        <v>959</v>
      </c>
      <c r="D51" s="77">
        <v>211</v>
      </c>
      <c r="E51" s="77">
        <v>142</v>
      </c>
      <c r="F51" s="77">
        <v>6</v>
      </c>
      <c r="G51" s="77">
        <v>165</v>
      </c>
      <c r="H51" s="77">
        <v>108</v>
      </c>
      <c r="I51" s="215">
        <f t="shared" ref="I51:I60" si="5">SUM(C51,D51,E51,F51,G51,H51)</f>
        <v>1591</v>
      </c>
      <c r="M51" s="97"/>
    </row>
    <row r="52" spans="2:13" ht="15" thickTop="1" thickBot="1" x14ac:dyDescent="0.5">
      <c r="B52" s="65" t="s">
        <v>130</v>
      </c>
      <c r="C52" s="77">
        <v>134</v>
      </c>
      <c r="D52" s="77">
        <v>24</v>
      </c>
      <c r="E52" s="77">
        <v>21</v>
      </c>
      <c r="F52" s="77">
        <v>3</v>
      </c>
      <c r="G52" s="77">
        <v>49</v>
      </c>
      <c r="H52" s="77">
        <v>12</v>
      </c>
      <c r="I52" s="215">
        <f t="shared" si="5"/>
        <v>243</v>
      </c>
    </row>
    <row r="53" spans="2:13" ht="15" thickTop="1" thickBot="1" x14ac:dyDescent="0.5">
      <c r="B53" s="65" t="s">
        <v>131</v>
      </c>
      <c r="C53" s="77">
        <v>210</v>
      </c>
      <c r="D53" s="77">
        <v>29</v>
      </c>
      <c r="E53" s="77">
        <v>22</v>
      </c>
      <c r="F53" s="77">
        <v>0</v>
      </c>
      <c r="G53" s="77">
        <v>42</v>
      </c>
      <c r="H53" s="77">
        <v>9</v>
      </c>
      <c r="I53" s="215">
        <f t="shared" si="5"/>
        <v>312</v>
      </c>
    </row>
    <row r="54" spans="2:13" ht="15" thickTop="1" thickBot="1" x14ac:dyDescent="0.5">
      <c r="B54" s="65" t="s">
        <v>132</v>
      </c>
      <c r="C54" s="77">
        <v>91</v>
      </c>
      <c r="D54" s="77">
        <v>26</v>
      </c>
      <c r="E54" s="77">
        <v>15</v>
      </c>
      <c r="F54" s="77">
        <v>0</v>
      </c>
      <c r="G54" s="77">
        <v>14</v>
      </c>
      <c r="H54" s="77">
        <v>6</v>
      </c>
      <c r="I54" s="215">
        <f t="shared" si="5"/>
        <v>152</v>
      </c>
    </row>
    <row r="55" spans="2:13" ht="15" thickTop="1" thickBot="1" x14ac:dyDescent="0.5">
      <c r="B55" s="69" t="s">
        <v>133</v>
      </c>
      <c r="C55" s="77">
        <v>37</v>
      </c>
      <c r="D55" s="77">
        <v>14</v>
      </c>
      <c r="E55" s="77">
        <v>8</v>
      </c>
      <c r="F55" s="77">
        <v>0</v>
      </c>
      <c r="G55" s="77">
        <v>8</v>
      </c>
      <c r="H55" s="77">
        <v>1</v>
      </c>
      <c r="I55" s="215">
        <f t="shared" si="5"/>
        <v>68</v>
      </c>
    </row>
    <row r="56" spans="2:13" ht="15" thickTop="1" thickBot="1" x14ac:dyDescent="0.5">
      <c r="B56" s="69" t="s">
        <v>134</v>
      </c>
      <c r="C56" s="77">
        <v>19</v>
      </c>
      <c r="D56" s="77">
        <v>4</v>
      </c>
      <c r="E56" s="77">
        <v>2</v>
      </c>
      <c r="F56" s="77">
        <v>0</v>
      </c>
      <c r="G56" s="77">
        <v>2</v>
      </c>
      <c r="H56" s="77">
        <v>0</v>
      </c>
      <c r="I56" s="215">
        <f t="shared" si="5"/>
        <v>27</v>
      </c>
    </row>
    <row r="57" spans="2:13" ht="15" thickTop="1" thickBot="1" x14ac:dyDescent="0.5">
      <c r="B57" s="69" t="s">
        <v>135</v>
      </c>
      <c r="C57" s="77">
        <v>96</v>
      </c>
      <c r="D57" s="77">
        <v>22</v>
      </c>
      <c r="E57" s="77">
        <v>11</v>
      </c>
      <c r="F57" s="77">
        <v>0</v>
      </c>
      <c r="G57" s="77">
        <v>23</v>
      </c>
      <c r="H57" s="77">
        <v>51</v>
      </c>
      <c r="I57" s="215">
        <f t="shared" si="5"/>
        <v>203</v>
      </c>
    </row>
    <row r="58" spans="2:13" ht="15" thickTop="1" thickBot="1" x14ac:dyDescent="0.5">
      <c r="B58" s="69" t="s">
        <v>136</v>
      </c>
      <c r="C58" s="77">
        <v>7</v>
      </c>
      <c r="D58" s="77">
        <v>4</v>
      </c>
      <c r="E58" s="77">
        <v>4</v>
      </c>
      <c r="F58" s="77">
        <v>0</v>
      </c>
      <c r="G58" s="77">
        <v>2</v>
      </c>
      <c r="H58" s="77">
        <v>0</v>
      </c>
      <c r="I58" s="215">
        <f t="shared" si="5"/>
        <v>17</v>
      </c>
      <c r="M58" s="97"/>
    </row>
    <row r="59" spans="2:13" ht="15" thickTop="1" thickBot="1" x14ac:dyDescent="0.5">
      <c r="B59" s="69" t="s">
        <v>137</v>
      </c>
      <c r="C59" s="77">
        <v>39</v>
      </c>
      <c r="D59" s="77">
        <v>20</v>
      </c>
      <c r="E59" s="77">
        <v>7</v>
      </c>
      <c r="F59" s="77">
        <v>1</v>
      </c>
      <c r="G59" s="77">
        <v>0</v>
      </c>
      <c r="H59" s="77">
        <v>2</v>
      </c>
      <c r="I59" s="215">
        <f t="shared" si="5"/>
        <v>69</v>
      </c>
      <c r="M59" s="97"/>
    </row>
    <row r="60" spans="2:13" ht="15" thickTop="1" thickBot="1" x14ac:dyDescent="0.5">
      <c r="B60" s="69" t="s">
        <v>138</v>
      </c>
      <c r="C60" s="77">
        <v>4</v>
      </c>
      <c r="D60" s="77">
        <v>1</v>
      </c>
      <c r="E60" s="77">
        <v>0</v>
      </c>
      <c r="F60" s="77">
        <v>0</v>
      </c>
      <c r="G60" s="77">
        <v>1</v>
      </c>
      <c r="H60" s="77">
        <v>0</v>
      </c>
      <c r="I60" s="215">
        <f t="shared" si="5"/>
        <v>6</v>
      </c>
      <c r="M60" s="97"/>
    </row>
    <row r="61" spans="2:13" ht="16.5" thickTop="1" thickBot="1" x14ac:dyDescent="0.55000000000000004">
      <c r="B61" s="70" t="s">
        <v>139</v>
      </c>
      <c r="C61" s="195">
        <f t="shared" ref="C61:I61" si="6">SUM(C59:C60)</f>
        <v>43</v>
      </c>
      <c r="D61" s="195">
        <f t="shared" si="6"/>
        <v>21</v>
      </c>
      <c r="E61" s="195">
        <f t="shared" si="6"/>
        <v>7</v>
      </c>
      <c r="F61" s="195">
        <f t="shared" si="6"/>
        <v>1</v>
      </c>
      <c r="G61" s="195">
        <f t="shared" si="6"/>
        <v>1</v>
      </c>
      <c r="H61" s="195">
        <f t="shared" si="6"/>
        <v>2</v>
      </c>
      <c r="I61" s="195">
        <f t="shared" si="6"/>
        <v>75</v>
      </c>
    </row>
    <row r="62" spans="2:13" ht="14.65" thickTop="1" x14ac:dyDescent="0.45"/>
    <row r="63" spans="2:13" ht="14.65" thickBot="1" x14ac:dyDescent="0.5"/>
    <row r="64" spans="2:13" ht="15" customHeight="1" thickTop="1" thickBot="1" x14ac:dyDescent="0.5">
      <c r="B64" s="297" t="s">
        <v>120</v>
      </c>
      <c r="C64" s="297" t="s">
        <v>59</v>
      </c>
      <c r="D64" s="297"/>
      <c r="E64" s="297"/>
      <c r="F64" s="297"/>
      <c r="G64" s="297"/>
      <c r="H64" s="297"/>
      <c r="I64" s="297"/>
      <c r="J64" s="300"/>
      <c r="K64" s="300"/>
      <c r="L64" s="300"/>
    </row>
    <row r="65" spans="2:12" ht="15" customHeight="1" thickTop="1" thickBot="1" x14ac:dyDescent="0.5">
      <c r="B65" s="298"/>
      <c r="C65" s="307" t="s">
        <v>149</v>
      </c>
      <c r="D65" s="308"/>
      <c r="E65" s="309" t="s">
        <v>150</v>
      </c>
      <c r="F65" s="310"/>
      <c r="G65" s="311" t="s">
        <v>151</v>
      </c>
      <c r="H65" s="312"/>
      <c r="I65" s="313"/>
      <c r="J65" s="225"/>
      <c r="K65" s="224"/>
      <c r="L65" s="195"/>
    </row>
    <row r="66" spans="2:12" ht="72" customHeight="1" thickTop="1" thickBot="1" x14ac:dyDescent="0.5">
      <c r="B66" s="299"/>
      <c r="C66" s="217" t="s">
        <v>64</v>
      </c>
      <c r="D66" s="217" t="s">
        <v>65</v>
      </c>
      <c r="E66" s="217" t="s">
        <v>66</v>
      </c>
      <c r="F66" s="217" t="s">
        <v>67</v>
      </c>
      <c r="G66" s="217" t="s">
        <v>68</v>
      </c>
      <c r="H66" s="217" t="s">
        <v>69</v>
      </c>
      <c r="I66" s="217" t="s">
        <v>70</v>
      </c>
      <c r="J66" s="217" t="s">
        <v>98</v>
      </c>
      <c r="K66" s="218" t="s">
        <v>152</v>
      </c>
      <c r="L66" s="219" t="s">
        <v>121</v>
      </c>
    </row>
    <row r="67" spans="2:12" ht="15" thickTop="1" thickBot="1" x14ac:dyDescent="0.5">
      <c r="B67" s="194"/>
      <c r="C67" s="213" t="s">
        <v>128</v>
      </c>
      <c r="D67" s="213" t="s">
        <v>128</v>
      </c>
      <c r="E67" s="213" t="s">
        <v>128</v>
      </c>
      <c r="F67" s="213" t="s">
        <v>128</v>
      </c>
      <c r="G67" s="213" t="s">
        <v>128</v>
      </c>
      <c r="H67" s="213" t="s">
        <v>128</v>
      </c>
      <c r="I67" s="213" t="s">
        <v>128</v>
      </c>
      <c r="J67" s="213" t="s">
        <v>128</v>
      </c>
      <c r="K67" s="213" t="s">
        <v>128</v>
      </c>
      <c r="L67" s="214" t="s">
        <v>128</v>
      </c>
    </row>
    <row r="68" spans="2:12" ht="15" thickTop="1" thickBot="1" x14ac:dyDescent="0.5">
      <c r="B68" s="65" t="s">
        <v>129</v>
      </c>
      <c r="C68" s="209">
        <v>478</v>
      </c>
      <c r="D68" s="209">
        <v>174</v>
      </c>
      <c r="E68" s="209">
        <v>59</v>
      </c>
      <c r="F68" s="209">
        <v>86</v>
      </c>
      <c r="G68" s="209">
        <v>238</v>
      </c>
      <c r="H68" s="209">
        <v>46</v>
      </c>
      <c r="I68" s="209">
        <v>59</v>
      </c>
      <c r="J68" s="209">
        <v>42</v>
      </c>
      <c r="K68" s="209">
        <v>303</v>
      </c>
      <c r="L68" s="209">
        <f t="shared" ref="L68:L77" si="7">SUM(C68,D68,E68,F68,G68,H68,I68,J68,K68)</f>
        <v>1485</v>
      </c>
    </row>
    <row r="69" spans="2:12" ht="15" thickTop="1" thickBot="1" x14ac:dyDescent="0.5">
      <c r="B69" s="65" t="s">
        <v>130</v>
      </c>
      <c r="C69" s="77">
        <v>46</v>
      </c>
      <c r="D69" s="77">
        <v>22</v>
      </c>
      <c r="E69" s="77">
        <v>6</v>
      </c>
      <c r="F69" s="77">
        <v>17</v>
      </c>
      <c r="G69" s="77">
        <v>31</v>
      </c>
      <c r="H69" s="77">
        <v>8</v>
      </c>
      <c r="I69" s="77">
        <v>10</v>
      </c>
      <c r="J69" s="77">
        <v>8</v>
      </c>
      <c r="K69" s="77">
        <v>81</v>
      </c>
      <c r="L69" s="209">
        <f t="shared" si="7"/>
        <v>229</v>
      </c>
    </row>
    <row r="70" spans="2:12" ht="15" thickTop="1" thickBot="1" x14ac:dyDescent="0.5">
      <c r="B70" s="65" t="s">
        <v>131</v>
      </c>
      <c r="C70" s="77">
        <v>92</v>
      </c>
      <c r="D70" s="77">
        <v>30</v>
      </c>
      <c r="E70" s="77">
        <v>11</v>
      </c>
      <c r="F70" s="77">
        <v>19</v>
      </c>
      <c r="G70" s="77">
        <v>55</v>
      </c>
      <c r="H70" s="77">
        <v>13</v>
      </c>
      <c r="I70" s="77">
        <v>16</v>
      </c>
      <c r="J70" s="77">
        <v>14</v>
      </c>
      <c r="K70" s="77">
        <v>42</v>
      </c>
      <c r="L70" s="209">
        <f t="shared" si="7"/>
        <v>292</v>
      </c>
    </row>
    <row r="71" spans="2:12" ht="15" thickTop="1" thickBot="1" x14ac:dyDescent="0.5">
      <c r="B71" s="65" t="s">
        <v>132</v>
      </c>
      <c r="C71" s="77">
        <v>54</v>
      </c>
      <c r="D71" s="77">
        <v>16</v>
      </c>
      <c r="E71" s="77">
        <v>6</v>
      </c>
      <c r="F71" s="77">
        <v>4</v>
      </c>
      <c r="G71" s="77">
        <v>23</v>
      </c>
      <c r="H71" s="77">
        <v>4</v>
      </c>
      <c r="I71" s="77">
        <v>5</v>
      </c>
      <c r="J71" s="77">
        <v>2</v>
      </c>
      <c r="K71" s="77">
        <v>26</v>
      </c>
      <c r="L71" s="209">
        <f t="shared" si="7"/>
        <v>140</v>
      </c>
    </row>
    <row r="72" spans="2:12" ht="15" thickTop="1" thickBot="1" x14ac:dyDescent="0.5">
      <c r="B72" s="69" t="s">
        <v>133</v>
      </c>
      <c r="C72" s="77">
        <v>27</v>
      </c>
      <c r="D72" s="77">
        <v>10</v>
      </c>
      <c r="E72" s="77">
        <v>4</v>
      </c>
      <c r="F72" s="77">
        <v>3</v>
      </c>
      <c r="G72" s="77">
        <v>12</v>
      </c>
      <c r="H72" s="77">
        <v>2</v>
      </c>
      <c r="I72" s="77">
        <v>1</v>
      </c>
      <c r="J72" s="77">
        <v>0</v>
      </c>
      <c r="K72" s="77">
        <v>7</v>
      </c>
      <c r="L72" s="209">
        <f t="shared" si="7"/>
        <v>66</v>
      </c>
    </row>
    <row r="73" spans="2:12" ht="15" thickTop="1" thickBot="1" x14ac:dyDescent="0.5">
      <c r="B73" s="69" t="s">
        <v>134</v>
      </c>
      <c r="C73" s="77" t="s">
        <v>153</v>
      </c>
      <c r="D73" s="77" t="s">
        <v>153</v>
      </c>
      <c r="E73" s="77" t="s">
        <v>153</v>
      </c>
      <c r="F73" s="77" t="s">
        <v>153</v>
      </c>
      <c r="G73" s="77" t="s">
        <v>153</v>
      </c>
      <c r="H73" s="77" t="s">
        <v>153</v>
      </c>
      <c r="I73" s="77" t="s">
        <v>153</v>
      </c>
      <c r="J73" s="77" t="s">
        <v>153</v>
      </c>
      <c r="K73" s="77" t="s">
        <v>153</v>
      </c>
      <c r="L73" s="209">
        <f t="shared" si="7"/>
        <v>0</v>
      </c>
    </row>
    <row r="74" spans="2:12" ht="15" thickTop="1" thickBot="1" x14ac:dyDescent="0.5">
      <c r="B74" s="69" t="s">
        <v>135</v>
      </c>
      <c r="C74" s="77">
        <v>42</v>
      </c>
      <c r="D74" s="77">
        <v>17</v>
      </c>
      <c r="E74" s="77">
        <v>8</v>
      </c>
      <c r="F74" s="77">
        <v>7</v>
      </c>
      <c r="G74" s="77">
        <v>30</v>
      </c>
      <c r="H74" s="77">
        <v>5</v>
      </c>
      <c r="I74" s="77">
        <v>6</v>
      </c>
      <c r="J74" s="77">
        <v>1</v>
      </c>
      <c r="K74" s="77">
        <v>70</v>
      </c>
      <c r="L74" s="209">
        <f t="shared" si="7"/>
        <v>186</v>
      </c>
    </row>
    <row r="75" spans="2:12" ht="15" thickTop="1" thickBot="1" x14ac:dyDescent="0.5">
      <c r="B75" s="69" t="s">
        <v>136</v>
      </c>
      <c r="C75" s="77">
        <v>5</v>
      </c>
      <c r="D75" s="77">
        <v>6</v>
      </c>
      <c r="E75" s="77">
        <v>0</v>
      </c>
      <c r="F75" s="77">
        <v>1</v>
      </c>
      <c r="G75" s="77">
        <v>0</v>
      </c>
      <c r="H75" s="77">
        <v>1</v>
      </c>
      <c r="I75" s="77">
        <v>2</v>
      </c>
      <c r="J75" s="77">
        <v>2</v>
      </c>
      <c r="K75" s="77">
        <v>1</v>
      </c>
      <c r="L75" s="209">
        <f t="shared" si="7"/>
        <v>18</v>
      </c>
    </row>
    <row r="76" spans="2:12" ht="15" thickTop="1" thickBot="1" x14ac:dyDescent="0.5">
      <c r="B76" s="69" t="s">
        <v>137</v>
      </c>
      <c r="C76" s="77">
        <v>28</v>
      </c>
      <c r="D76" s="77">
        <v>12</v>
      </c>
      <c r="E76" s="77">
        <v>4</v>
      </c>
      <c r="F76" s="77">
        <v>1</v>
      </c>
      <c r="G76" s="77">
        <v>7</v>
      </c>
      <c r="H76" s="77">
        <v>1</v>
      </c>
      <c r="I76" s="77">
        <v>3</v>
      </c>
      <c r="J76" s="77">
        <v>2</v>
      </c>
      <c r="K76" s="77">
        <v>8</v>
      </c>
      <c r="L76" s="209">
        <f t="shared" si="7"/>
        <v>66</v>
      </c>
    </row>
    <row r="77" spans="2:12" ht="15" thickTop="1" thickBot="1" x14ac:dyDescent="0.5">
      <c r="B77" s="69" t="s">
        <v>138</v>
      </c>
      <c r="C77" s="77">
        <v>3</v>
      </c>
      <c r="D77" s="77">
        <v>0</v>
      </c>
      <c r="E77" s="77">
        <v>0</v>
      </c>
      <c r="F77" s="77">
        <v>1</v>
      </c>
      <c r="G77" s="77">
        <v>2</v>
      </c>
      <c r="H77" s="77">
        <v>0</v>
      </c>
      <c r="I77" s="77">
        <v>0</v>
      </c>
      <c r="J77" s="77">
        <v>0</v>
      </c>
      <c r="K77" s="77">
        <v>0</v>
      </c>
      <c r="L77" s="209">
        <f t="shared" si="7"/>
        <v>6</v>
      </c>
    </row>
    <row r="78" spans="2:12" ht="16.5" thickTop="1" thickBot="1" x14ac:dyDescent="0.55000000000000004">
      <c r="B78" s="70" t="s">
        <v>139</v>
      </c>
      <c r="C78" s="195">
        <f t="shared" ref="C78:L78" si="8">SUM(C76:C77)</f>
        <v>31</v>
      </c>
      <c r="D78" s="195">
        <f t="shared" si="8"/>
        <v>12</v>
      </c>
      <c r="E78" s="195">
        <f t="shared" si="8"/>
        <v>4</v>
      </c>
      <c r="F78" s="195">
        <f t="shared" si="8"/>
        <v>2</v>
      </c>
      <c r="G78" s="195">
        <f t="shared" si="8"/>
        <v>9</v>
      </c>
      <c r="H78" s="195">
        <f t="shared" si="8"/>
        <v>1</v>
      </c>
      <c r="I78" s="195">
        <f t="shared" si="8"/>
        <v>3</v>
      </c>
      <c r="J78" s="195">
        <f t="shared" si="8"/>
        <v>2</v>
      </c>
      <c r="K78" s="195">
        <f t="shared" si="8"/>
        <v>8</v>
      </c>
      <c r="L78" s="195">
        <f t="shared" si="8"/>
        <v>72</v>
      </c>
    </row>
    <row r="79" spans="2:12" ht="14.65" thickTop="1" x14ac:dyDescent="0.45"/>
  </sheetData>
  <mergeCells count="14">
    <mergeCell ref="B64:B66"/>
    <mergeCell ref="C64:L64"/>
    <mergeCell ref="B10:B11"/>
    <mergeCell ref="C10:K10"/>
    <mergeCell ref="B48:B49"/>
    <mergeCell ref="C48:H48"/>
    <mergeCell ref="I48:I49"/>
    <mergeCell ref="B31:B32"/>
    <mergeCell ref="C31:G31"/>
    <mergeCell ref="H31:H32"/>
    <mergeCell ref="L10:L11"/>
    <mergeCell ref="C65:D65"/>
    <mergeCell ref="E65:F65"/>
    <mergeCell ref="G65:I65"/>
  </mergeCells>
  <pageMargins left="0.7" right="0.7" top="0.75" bottom="0.75" header="0.3" footer="0.3"/>
  <pageSetup paperSize="8" scale="5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A4E5F-7545-44CE-B423-D50EBE852902}">
  <sheetPr>
    <pageSetUpPr fitToPage="1"/>
  </sheetPr>
  <dimension ref="B1:K64"/>
  <sheetViews>
    <sheetView view="pageBreakPreview" zoomScale="85" zoomScaleNormal="80" zoomScaleSheetLayoutView="85" workbookViewId="0">
      <selection activeCell="B14" sqref="B14"/>
    </sheetView>
  </sheetViews>
  <sheetFormatPr defaultRowHeight="14.25" x14ac:dyDescent="0.45"/>
  <cols>
    <col min="2" max="2" width="33" style="9" bestFit="1" customWidth="1"/>
    <col min="3" max="3" width="20.3984375" style="9" customWidth="1"/>
    <col min="4" max="4" width="20.1328125" style="9" customWidth="1"/>
    <col min="5" max="5" width="15.86328125" customWidth="1"/>
    <col min="6" max="6" width="17.3984375" customWidth="1"/>
    <col min="7" max="7" width="23.59765625" customWidth="1"/>
    <col min="8" max="8" width="14.86328125" customWidth="1"/>
    <col min="9" max="9" width="17.86328125" customWidth="1"/>
    <col min="10" max="10" width="14.86328125" customWidth="1"/>
    <col min="18" max="18" width="20.1328125" customWidth="1"/>
    <col min="19" max="19" width="13.86328125" customWidth="1"/>
    <col min="20" max="20" width="16.1328125" customWidth="1"/>
    <col min="21" max="21" width="16.86328125" customWidth="1"/>
    <col min="22" max="22" width="15.1328125" customWidth="1"/>
    <col min="23" max="23" width="17.1328125" customWidth="1"/>
    <col min="24" max="24" width="12.1328125" customWidth="1"/>
    <col min="25" max="25" width="9.1328125" customWidth="1"/>
    <col min="26" max="26" width="14.3984375" customWidth="1"/>
    <col min="27" max="27" width="19.86328125" customWidth="1"/>
    <col min="28" max="28" width="18.3984375" customWidth="1"/>
    <col min="29" max="30" width="20.59765625" customWidth="1"/>
    <col min="31" max="31" width="16.1328125" customWidth="1"/>
  </cols>
  <sheetData>
    <row r="1" spans="2:10" x14ac:dyDescent="0.45">
      <c r="B1" s="2" t="s">
        <v>154</v>
      </c>
    </row>
    <row r="2" spans="2:10" ht="14.65" thickBot="1" x14ac:dyDescent="0.5"/>
    <row r="3" spans="2:10" ht="22.5" customHeight="1" thickBot="1" x14ac:dyDescent="0.5">
      <c r="B3" s="5"/>
      <c r="C3" s="315" t="s">
        <v>73</v>
      </c>
      <c r="D3" s="316"/>
      <c r="E3" s="316"/>
    </row>
    <row r="4" spans="2:10" ht="73.349999999999994" customHeight="1" thickBot="1" x14ac:dyDescent="0.5">
      <c r="B4" s="5"/>
      <c r="C4" s="12" t="s">
        <v>76</v>
      </c>
      <c r="D4" s="12" t="s">
        <v>75</v>
      </c>
      <c r="E4" s="12" t="s">
        <v>146</v>
      </c>
    </row>
    <row r="5" spans="2:10" ht="14.65" thickBot="1" x14ac:dyDescent="0.5">
      <c r="B5" s="8" t="s">
        <v>3</v>
      </c>
      <c r="C5" s="1">
        <v>0</v>
      </c>
      <c r="D5" s="1">
        <v>1</v>
      </c>
      <c r="E5" s="1">
        <v>0</v>
      </c>
    </row>
    <row r="6" spans="2:10" ht="14.65" thickBot="1" x14ac:dyDescent="0.5">
      <c r="B6" s="8" t="s">
        <v>7</v>
      </c>
      <c r="C6" s="1">
        <v>0</v>
      </c>
      <c r="D6" s="1">
        <v>1</v>
      </c>
      <c r="E6" s="1">
        <v>0</v>
      </c>
    </row>
    <row r="7" spans="2:10" ht="14.65" thickBot="1" x14ac:dyDescent="0.5">
      <c r="B7" s="8" t="s">
        <v>42</v>
      </c>
      <c r="C7" s="1">
        <v>2</v>
      </c>
      <c r="D7" s="1">
        <v>2</v>
      </c>
      <c r="E7" s="1">
        <v>0</v>
      </c>
      <c r="G7" s="139"/>
    </row>
    <row r="8" spans="2:10" ht="16.350000000000001" customHeight="1" thickBot="1" x14ac:dyDescent="0.5">
      <c r="B8" s="29" t="s">
        <v>155</v>
      </c>
      <c r="C8" s="1">
        <v>9</v>
      </c>
      <c r="D8" s="1">
        <v>13</v>
      </c>
      <c r="E8" s="1">
        <v>0</v>
      </c>
      <c r="G8" s="140"/>
    </row>
    <row r="9" spans="2:10" ht="16.350000000000001" customHeight="1" thickBot="1" x14ac:dyDescent="0.5">
      <c r="B9" s="29" t="s">
        <v>156</v>
      </c>
      <c r="C9" s="1">
        <v>1</v>
      </c>
      <c r="D9" s="1">
        <v>3</v>
      </c>
      <c r="E9" s="1">
        <v>0</v>
      </c>
      <c r="G9" s="97"/>
    </row>
    <row r="10" spans="2:10" ht="14.65" thickBot="1" x14ac:dyDescent="0.5">
      <c r="B10" s="29" t="s">
        <v>157</v>
      </c>
      <c r="C10" s="1">
        <v>6</v>
      </c>
      <c r="D10" s="1">
        <v>4</v>
      </c>
      <c r="E10" s="1">
        <v>0</v>
      </c>
    </row>
    <row r="11" spans="2:10" ht="17.25" customHeight="1" thickBot="1" x14ac:dyDescent="0.5">
      <c r="B11" s="29" t="s">
        <v>158</v>
      </c>
      <c r="C11" s="1">
        <v>2</v>
      </c>
      <c r="D11" s="1">
        <v>0</v>
      </c>
      <c r="E11" s="1">
        <v>1</v>
      </c>
      <c r="F11" s="105"/>
    </row>
    <row r="12" spans="2:10" ht="14.65" thickBot="1" x14ac:dyDescent="0.5">
      <c r="B12" s="29" t="s">
        <v>27</v>
      </c>
      <c r="C12" s="1">
        <v>0</v>
      </c>
      <c r="D12" s="1">
        <v>0</v>
      </c>
      <c r="E12" s="1">
        <v>0</v>
      </c>
    </row>
    <row r="13" spans="2:10" ht="14.65" thickBot="1" x14ac:dyDescent="0.5">
      <c r="B13" s="29" t="s">
        <v>28</v>
      </c>
      <c r="C13" s="1">
        <v>12</v>
      </c>
      <c r="D13" s="1">
        <v>6</v>
      </c>
      <c r="E13" s="1">
        <v>0</v>
      </c>
    </row>
    <row r="14" spans="2:10" ht="14.65" thickBot="1" x14ac:dyDescent="0.5">
      <c r="B14" s="30" t="s">
        <v>30</v>
      </c>
      <c r="C14" s="31">
        <v>1</v>
      </c>
      <c r="D14" s="31">
        <v>10</v>
      </c>
      <c r="E14" s="1">
        <v>0</v>
      </c>
    </row>
    <row r="15" spans="2:10" ht="14.65" thickBot="1" x14ac:dyDescent="0.5">
      <c r="B15" s="32" t="s">
        <v>33</v>
      </c>
      <c r="C15" s="3">
        <f>SUM(C5:C14)</f>
        <v>33</v>
      </c>
      <c r="D15" s="3">
        <f>SUM(D5:D14)</f>
        <v>40</v>
      </c>
      <c r="E15" s="1">
        <f>SUM(E5:E14)</f>
        <v>1</v>
      </c>
    </row>
    <row r="16" spans="2:10" x14ac:dyDescent="0.45">
      <c r="B16" s="99"/>
      <c r="C16" s="100"/>
      <c r="D16" s="100"/>
      <c r="E16" s="100"/>
      <c r="F16" s="100"/>
      <c r="G16" s="100"/>
      <c r="H16" s="100"/>
      <c r="I16" s="100"/>
      <c r="J16" s="100"/>
    </row>
    <row r="17" spans="2:11" s="9" customFormat="1" ht="12" thickBot="1" x14ac:dyDescent="0.4"/>
    <row r="18" spans="2:11" s="9" customFormat="1" ht="14.65" thickBot="1" x14ac:dyDescent="0.5">
      <c r="B18" s="5"/>
      <c r="C18" s="314" t="s">
        <v>32</v>
      </c>
      <c r="D18" s="314"/>
      <c r="E18" s="314"/>
      <c r="F18" s="314"/>
      <c r="G18" s="314"/>
      <c r="H18" s="314"/>
      <c r="I18" s="314"/>
    </row>
    <row r="19" spans="2:11" s="9" customFormat="1" ht="14.65" thickBot="1" x14ac:dyDescent="0.5">
      <c r="B19" s="5"/>
      <c r="C19" s="12" t="s">
        <v>159</v>
      </c>
      <c r="D19" s="12" t="s">
        <v>122</v>
      </c>
      <c r="E19" s="12" t="s">
        <v>123</v>
      </c>
      <c r="F19" s="12" t="s">
        <v>124</v>
      </c>
      <c r="G19" s="12" t="s">
        <v>160</v>
      </c>
      <c r="H19" s="12" t="s">
        <v>98</v>
      </c>
      <c r="I19" s="12" t="s">
        <v>126</v>
      </c>
    </row>
    <row r="20" spans="2:11" s="9" customFormat="1" ht="14.65" thickBot="1" x14ac:dyDescent="0.5">
      <c r="B20" s="8" t="s">
        <v>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</row>
    <row r="21" spans="2:11" s="9" customFormat="1" ht="14.65" thickBot="1" x14ac:dyDescent="0.5">
      <c r="B21" s="8" t="s">
        <v>7</v>
      </c>
      <c r="C21" s="1">
        <v>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2:11" s="9" customFormat="1" ht="14.65" thickBot="1" x14ac:dyDescent="0.5">
      <c r="B22" s="8" t="s">
        <v>42</v>
      </c>
      <c r="C22" s="1">
        <v>0</v>
      </c>
      <c r="D22" s="1">
        <v>1</v>
      </c>
      <c r="E22" s="1">
        <v>0</v>
      </c>
      <c r="F22" s="1">
        <v>0</v>
      </c>
      <c r="G22" s="1">
        <v>0</v>
      </c>
      <c r="H22" s="1">
        <v>0</v>
      </c>
      <c r="I22" s="1">
        <v>3</v>
      </c>
    </row>
    <row r="23" spans="2:11" s="9" customFormat="1" ht="14.65" thickBot="1" x14ac:dyDescent="0.5">
      <c r="B23" s="29" t="s">
        <v>155</v>
      </c>
      <c r="C23" s="1">
        <v>9</v>
      </c>
      <c r="D23" s="1">
        <v>3</v>
      </c>
      <c r="E23" s="1">
        <v>0</v>
      </c>
      <c r="F23" s="1">
        <v>1</v>
      </c>
      <c r="G23" s="1">
        <v>0</v>
      </c>
      <c r="H23" s="1">
        <v>0</v>
      </c>
      <c r="I23" s="1">
        <v>9</v>
      </c>
    </row>
    <row r="24" spans="2:11" s="9" customFormat="1" ht="14.65" thickBot="1" x14ac:dyDescent="0.5">
      <c r="B24" s="29" t="s">
        <v>156</v>
      </c>
      <c r="C24" s="1">
        <v>0</v>
      </c>
      <c r="D24" s="1">
        <v>1</v>
      </c>
      <c r="E24" s="1">
        <v>0</v>
      </c>
      <c r="F24" s="1">
        <v>0</v>
      </c>
      <c r="G24" s="1">
        <v>0</v>
      </c>
      <c r="H24" s="1">
        <v>0</v>
      </c>
      <c r="I24" s="1">
        <v>3</v>
      </c>
      <c r="K24" s="101"/>
    </row>
    <row r="25" spans="2:11" s="9" customFormat="1" ht="14.65" thickBot="1" x14ac:dyDescent="0.5">
      <c r="B25" s="29" t="s">
        <v>157</v>
      </c>
      <c r="C25" s="1">
        <v>4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5</v>
      </c>
      <c r="J25" s="116"/>
    </row>
    <row r="26" spans="2:11" s="9" customFormat="1" ht="14.65" thickBot="1" x14ac:dyDescent="0.5">
      <c r="B26" s="29" t="s">
        <v>158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</v>
      </c>
    </row>
    <row r="27" spans="2:11" s="9" customFormat="1" ht="14.65" thickBot="1" x14ac:dyDescent="0.5">
      <c r="B27" s="29" t="s">
        <v>27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2:11" s="9" customFormat="1" ht="14.65" thickBot="1" x14ac:dyDescent="0.5">
      <c r="B28" s="29" t="s">
        <v>28</v>
      </c>
      <c r="C28" s="1">
        <v>2</v>
      </c>
      <c r="D28" s="1">
        <v>1</v>
      </c>
      <c r="E28" s="1">
        <v>0</v>
      </c>
      <c r="F28" s="1">
        <v>2</v>
      </c>
      <c r="G28" s="1">
        <v>1</v>
      </c>
      <c r="H28" s="1">
        <v>0</v>
      </c>
      <c r="I28" s="1">
        <v>12</v>
      </c>
    </row>
    <row r="29" spans="2:11" s="9" customFormat="1" ht="14.65" thickBot="1" x14ac:dyDescent="0.5">
      <c r="B29" s="30" t="s">
        <v>30</v>
      </c>
      <c r="C29" s="31">
        <v>4</v>
      </c>
      <c r="D29" s="31">
        <v>2</v>
      </c>
      <c r="E29" s="31">
        <v>0</v>
      </c>
      <c r="F29" s="31">
        <v>0</v>
      </c>
      <c r="G29" s="31">
        <v>1</v>
      </c>
      <c r="H29" s="31">
        <v>0</v>
      </c>
      <c r="I29" s="31">
        <v>4</v>
      </c>
    </row>
    <row r="30" spans="2:11" s="9" customFormat="1" ht="14.65" thickBot="1" x14ac:dyDescent="0.5">
      <c r="B30" s="32" t="s">
        <v>33</v>
      </c>
      <c r="C30" s="3">
        <f t="shared" ref="C30:I30" si="0">SUM(C20:C29)</f>
        <v>21</v>
      </c>
      <c r="D30" s="3">
        <f t="shared" si="0"/>
        <v>8</v>
      </c>
      <c r="E30" s="3">
        <f t="shared" si="0"/>
        <v>0</v>
      </c>
      <c r="F30" s="3">
        <f t="shared" si="0"/>
        <v>4</v>
      </c>
      <c r="G30" s="3">
        <f t="shared" si="0"/>
        <v>2</v>
      </c>
      <c r="H30" s="3">
        <f t="shared" si="0"/>
        <v>0</v>
      </c>
      <c r="I30" s="3">
        <f t="shared" si="0"/>
        <v>39</v>
      </c>
    </row>
    <row r="31" spans="2:11" s="9" customFormat="1" ht="11.65" x14ac:dyDescent="0.35"/>
    <row r="32" spans="2:11" s="9" customFormat="1" ht="11.65" x14ac:dyDescent="0.35"/>
    <row r="33" spans="2:11" s="9" customFormat="1" ht="11.65" x14ac:dyDescent="0.35"/>
    <row r="34" spans="2:11" ht="14.65" thickBot="1" x14ac:dyDescent="0.5"/>
    <row r="35" spans="2:11" ht="14.65" thickBot="1" x14ac:dyDescent="0.5">
      <c r="B35" s="5"/>
      <c r="C35" s="298" t="s">
        <v>59</v>
      </c>
      <c r="D35" s="316"/>
      <c r="E35" s="316"/>
      <c r="F35" s="316"/>
      <c r="G35" s="316"/>
      <c r="H35" s="316"/>
      <c r="I35" s="316"/>
      <c r="J35" s="316"/>
      <c r="K35" s="316"/>
    </row>
    <row r="36" spans="2:11" ht="14.65" thickBot="1" x14ac:dyDescent="0.5">
      <c r="B36" s="5"/>
      <c r="C36" s="317" t="s">
        <v>161</v>
      </c>
      <c r="D36" s="318"/>
      <c r="E36" s="318" t="s">
        <v>112</v>
      </c>
      <c r="F36" s="318"/>
      <c r="G36" s="318" t="s">
        <v>162</v>
      </c>
      <c r="H36" s="318"/>
      <c r="I36" s="318"/>
      <c r="J36" s="223"/>
      <c r="K36" s="223"/>
    </row>
    <row r="37" spans="2:11" ht="66.599999999999994" customHeight="1" thickTop="1" thickBot="1" x14ac:dyDescent="0.5">
      <c r="B37" s="5"/>
      <c r="C37" s="64" t="s">
        <v>64</v>
      </c>
      <c r="D37" s="64" t="s">
        <v>65</v>
      </c>
      <c r="E37" s="64" t="s">
        <v>66</v>
      </c>
      <c r="F37" s="64" t="s">
        <v>67</v>
      </c>
      <c r="G37" s="64" t="s">
        <v>70</v>
      </c>
      <c r="H37" s="64" t="s">
        <v>68</v>
      </c>
      <c r="I37" s="64" t="s">
        <v>69</v>
      </c>
      <c r="J37" s="138" t="s">
        <v>163</v>
      </c>
      <c r="K37" s="64" t="s">
        <v>152</v>
      </c>
    </row>
    <row r="38" spans="2:11" ht="14.65" thickBot="1" x14ac:dyDescent="0.5">
      <c r="B38" s="8" t="s">
        <v>3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</row>
    <row r="39" spans="2:11" ht="14.65" thickBot="1" x14ac:dyDescent="0.5">
      <c r="B39" s="8" t="s">
        <v>7</v>
      </c>
      <c r="C39" s="1">
        <v>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</row>
    <row r="40" spans="2:11" ht="14.65" thickBot="1" x14ac:dyDescent="0.5">
      <c r="B40" s="8" t="s">
        <v>42</v>
      </c>
      <c r="C40" s="1">
        <v>2</v>
      </c>
      <c r="D40" s="1">
        <v>1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1</v>
      </c>
    </row>
    <row r="41" spans="2:11" ht="14.65" thickBot="1" x14ac:dyDescent="0.5">
      <c r="B41" s="29" t="s">
        <v>155</v>
      </c>
      <c r="C41" s="1">
        <v>8</v>
      </c>
      <c r="D41" s="1">
        <v>5</v>
      </c>
      <c r="E41" s="1">
        <v>2</v>
      </c>
      <c r="F41" s="1">
        <v>3</v>
      </c>
      <c r="G41" s="1">
        <v>0</v>
      </c>
      <c r="H41" s="1">
        <v>2</v>
      </c>
      <c r="I41" s="1">
        <v>1</v>
      </c>
      <c r="J41" s="1">
        <v>0</v>
      </c>
      <c r="K41" s="1">
        <v>1</v>
      </c>
    </row>
    <row r="42" spans="2:11" ht="14.65" thickBot="1" x14ac:dyDescent="0.5">
      <c r="B42" s="29" t="s">
        <v>156</v>
      </c>
      <c r="C42" s="1">
        <v>2</v>
      </c>
      <c r="D42" s="1">
        <v>0</v>
      </c>
      <c r="E42" s="1">
        <v>0</v>
      </c>
      <c r="F42" s="1">
        <v>0</v>
      </c>
      <c r="G42" s="1">
        <v>1</v>
      </c>
      <c r="H42" s="1">
        <v>1</v>
      </c>
      <c r="I42" s="1">
        <v>0</v>
      </c>
      <c r="J42" s="1">
        <v>0</v>
      </c>
      <c r="K42" s="1">
        <v>0</v>
      </c>
    </row>
    <row r="43" spans="2:11" ht="14.65" thickBot="1" x14ac:dyDescent="0.5">
      <c r="B43" s="29" t="s">
        <v>157</v>
      </c>
      <c r="C43" s="1">
        <v>4</v>
      </c>
      <c r="D43" s="1">
        <v>4</v>
      </c>
      <c r="E43" s="1">
        <v>0</v>
      </c>
      <c r="F43" s="1">
        <v>0</v>
      </c>
      <c r="G43" s="1">
        <v>0</v>
      </c>
      <c r="H43" s="1">
        <v>1</v>
      </c>
      <c r="I43" s="1">
        <v>0</v>
      </c>
      <c r="J43" s="1">
        <v>0</v>
      </c>
      <c r="K43" s="1">
        <v>1</v>
      </c>
    </row>
    <row r="44" spans="2:11" ht="14.65" thickBot="1" x14ac:dyDescent="0.5">
      <c r="B44" s="29" t="s">
        <v>158</v>
      </c>
      <c r="C44" s="1">
        <v>1</v>
      </c>
      <c r="D44" s="1">
        <v>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1</v>
      </c>
    </row>
    <row r="45" spans="2:11" ht="14.65" thickBot="1" x14ac:dyDescent="0.5">
      <c r="B45" s="29" t="s">
        <v>27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</row>
    <row r="46" spans="2:11" ht="14.65" thickBot="1" x14ac:dyDescent="0.5">
      <c r="B46" s="29" t="s">
        <v>28</v>
      </c>
      <c r="C46" s="1">
        <v>5</v>
      </c>
      <c r="D46" s="1">
        <v>5</v>
      </c>
      <c r="E46" s="1">
        <v>1</v>
      </c>
      <c r="F46" s="1">
        <v>1</v>
      </c>
      <c r="G46" s="1">
        <v>3</v>
      </c>
      <c r="H46" s="1">
        <v>1</v>
      </c>
      <c r="I46" s="1">
        <v>1</v>
      </c>
      <c r="J46" s="1">
        <v>0</v>
      </c>
      <c r="K46" s="1">
        <v>1</v>
      </c>
    </row>
    <row r="47" spans="2:11" ht="14.65" thickBot="1" x14ac:dyDescent="0.5">
      <c r="B47" s="30" t="s">
        <v>30</v>
      </c>
      <c r="C47" s="1">
        <v>3</v>
      </c>
      <c r="D47" s="1">
        <v>1</v>
      </c>
      <c r="E47" s="1">
        <v>1</v>
      </c>
      <c r="F47" s="1">
        <v>2</v>
      </c>
      <c r="G47" s="1">
        <v>0</v>
      </c>
      <c r="H47" s="1">
        <v>1</v>
      </c>
      <c r="I47" s="1">
        <v>0</v>
      </c>
      <c r="J47" s="1">
        <v>2</v>
      </c>
      <c r="K47" s="1">
        <v>1</v>
      </c>
    </row>
    <row r="48" spans="2:11" ht="14.65" thickBot="1" x14ac:dyDescent="0.5">
      <c r="B48" s="32" t="s">
        <v>33</v>
      </c>
      <c r="C48" s="3">
        <f t="shared" ref="C48:E48" si="1">SUM(C38:C47)</f>
        <v>27</v>
      </c>
      <c r="D48" s="3">
        <f t="shared" si="1"/>
        <v>17</v>
      </c>
      <c r="E48" s="3">
        <f t="shared" si="1"/>
        <v>4</v>
      </c>
      <c r="F48" s="3">
        <f t="shared" ref="F48:K48" si="2">SUM(F38:F47)</f>
        <v>6</v>
      </c>
      <c r="G48" s="3">
        <f t="shared" si="2"/>
        <v>4</v>
      </c>
      <c r="H48" s="3">
        <f t="shared" si="2"/>
        <v>6</v>
      </c>
      <c r="I48" s="3">
        <f t="shared" si="2"/>
        <v>2</v>
      </c>
      <c r="J48" s="1">
        <f t="shared" si="2"/>
        <v>2</v>
      </c>
      <c r="K48" s="3">
        <f t="shared" si="2"/>
        <v>6</v>
      </c>
    </row>
    <row r="51" spans="2:8" ht="14.65" thickBot="1" x14ac:dyDescent="0.5"/>
    <row r="52" spans="2:8" ht="14.65" thickBot="1" x14ac:dyDescent="0.5">
      <c r="B52" s="5"/>
      <c r="C52" s="314" t="s">
        <v>79</v>
      </c>
      <c r="D52" s="314"/>
      <c r="E52" s="314"/>
      <c r="F52" s="314"/>
      <c r="G52" s="314"/>
      <c r="H52" s="314"/>
    </row>
    <row r="53" spans="2:8" ht="14.65" thickBot="1" x14ac:dyDescent="0.5">
      <c r="B53" s="5"/>
      <c r="C53" s="12" t="s">
        <v>80</v>
      </c>
      <c r="D53" s="12" t="s">
        <v>81</v>
      </c>
      <c r="E53" s="12" t="s">
        <v>82</v>
      </c>
      <c r="F53" s="12" t="s">
        <v>83</v>
      </c>
      <c r="G53" s="12" t="s">
        <v>164</v>
      </c>
      <c r="H53" s="12" t="s">
        <v>165</v>
      </c>
    </row>
    <row r="54" spans="2:8" ht="14.65" thickBot="1" x14ac:dyDescent="0.5">
      <c r="B54" s="8" t="s">
        <v>3</v>
      </c>
      <c r="C54" s="1">
        <v>0</v>
      </c>
      <c r="D54" s="1">
        <v>0</v>
      </c>
      <c r="E54" s="1">
        <v>0</v>
      </c>
      <c r="F54" s="1">
        <v>0</v>
      </c>
      <c r="G54" s="1">
        <v>1</v>
      </c>
      <c r="H54" s="1">
        <v>0</v>
      </c>
    </row>
    <row r="55" spans="2:8" ht="14.65" thickBot="1" x14ac:dyDescent="0.5">
      <c r="B55" s="8" t="s">
        <v>7</v>
      </c>
      <c r="C55" s="1">
        <v>0</v>
      </c>
      <c r="D55" s="1">
        <v>0</v>
      </c>
      <c r="E55" s="1">
        <v>0</v>
      </c>
      <c r="F55" s="1">
        <v>1</v>
      </c>
      <c r="G55" s="1">
        <v>0</v>
      </c>
      <c r="H55" s="1">
        <v>0</v>
      </c>
    </row>
    <row r="56" spans="2:8" ht="14.65" thickBot="1" x14ac:dyDescent="0.5">
      <c r="B56" s="8" t="s">
        <v>42</v>
      </c>
      <c r="C56" s="1">
        <v>0</v>
      </c>
      <c r="D56" s="1">
        <v>0</v>
      </c>
      <c r="E56" s="1">
        <v>3</v>
      </c>
      <c r="F56" s="1">
        <v>1</v>
      </c>
      <c r="G56" s="1">
        <v>0</v>
      </c>
      <c r="H56" s="1">
        <v>0</v>
      </c>
    </row>
    <row r="57" spans="2:8" ht="14.65" thickBot="1" x14ac:dyDescent="0.5">
      <c r="B57" s="29" t="s">
        <v>155</v>
      </c>
      <c r="C57" s="1">
        <v>0</v>
      </c>
      <c r="D57" s="1">
        <v>7</v>
      </c>
      <c r="E57" s="1">
        <v>14</v>
      </c>
      <c r="F57" s="1">
        <v>0</v>
      </c>
      <c r="G57" s="1">
        <v>1</v>
      </c>
      <c r="H57" s="1">
        <v>0</v>
      </c>
    </row>
    <row r="58" spans="2:8" ht="14.65" thickBot="1" x14ac:dyDescent="0.5">
      <c r="B58" s="29" t="s">
        <v>156</v>
      </c>
      <c r="C58" s="1">
        <v>0</v>
      </c>
      <c r="D58" s="1">
        <v>0</v>
      </c>
      <c r="E58" s="1">
        <v>3</v>
      </c>
      <c r="F58" s="1">
        <v>0</v>
      </c>
      <c r="G58" s="1">
        <v>1</v>
      </c>
      <c r="H58" s="1">
        <v>0</v>
      </c>
    </row>
    <row r="59" spans="2:8" ht="14.65" thickBot="1" x14ac:dyDescent="0.5">
      <c r="B59" s="29" t="s">
        <v>157</v>
      </c>
      <c r="C59" s="1">
        <v>0</v>
      </c>
      <c r="D59" s="1">
        <v>6</v>
      </c>
      <c r="E59" s="1">
        <v>2</v>
      </c>
      <c r="F59" s="1">
        <v>1</v>
      </c>
      <c r="G59" s="1">
        <v>1</v>
      </c>
      <c r="H59" s="1">
        <v>0</v>
      </c>
    </row>
    <row r="60" spans="2:8" ht="14.65" thickBot="1" x14ac:dyDescent="0.5">
      <c r="B60" s="29" t="s">
        <v>158</v>
      </c>
      <c r="C60" s="1">
        <v>0</v>
      </c>
      <c r="D60" s="1">
        <v>2</v>
      </c>
      <c r="E60" s="1">
        <v>1</v>
      </c>
      <c r="F60" s="1">
        <v>0</v>
      </c>
      <c r="G60" s="1">
        <v>0</v>
      </c>
      <c r="H60" s="1">
        <v>0</v>
      </c>
    </row>
    <row r="61" spans="2:8" ht="14.65" thickBot="1" x14ac:dyDescent="0.5">
      <c r="B61" s="29" t="s">
        <v>27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</row>
    <row r="62" spans="2:8" ht="14.65" thickBot="1" x14ac:dyDescent="0.5">
      <c r="B62" s="29" t="s">
        <v>28</v>
      </c>
      <c r="C62" s="1">
        <v>0</v>
      </c>
      <c r="D62" s="1">
        <v>3</v>
      </c>
      <c r="E62" s="1">
        <v>7</v>
      </c>
      <c r="F62" s="1">
        <v>6</v>
      </c>
      <c r="G62" s="1">
        <v>1</v>
      </c>
      <c r="H62" s="1">
        <v>1</v>
      </c>
    </row>
    <row r="63" spans="2:8" ht="14.65" thickBot="1" x14ac:dyDescent="0.5">
      <c r="B63" s="30" t="s">
        <v>30</v>
      </c>
      <c r="C63" s="31">
        <v>2</v>
      </c>
      <c r="D63" s="31">
        <v>3</v>
      </c>
      <c r="E63" s="31">
        <v>6</v>
      </c>
      <c r="F63" s="31">
        <v>0</v>
      </c>
      <c r="G63" s="31">
        <v>0</v>
      </c>
      <c r="H63" s="31">
        <v>0</v>
      </c>
    </row>
    <row r="64" spans="2:8" ht="14.65" thickBot="1" x14ac:dyDescent="0.5">
      <c r="B64" s="32" t="s">
        <v>33</v>
      </c>
      <c r="C64" s="3">
        <f t="shared" ref="C64:H64" si="3">SUM(C54:C63)</f>
        <v>2</v>
      </c>
      <c r="D64" s="3">
        <f t="shared" si="3"/>
        <v>21</v>
      </c>
      <c r="E64" s="3">
        <f t="shared" si="3"/>
        <v>36</v>
      </c>
      <c r="F64" s="3">
        <f t="shared" si="3"/>
        <v>9</v>
      </c>
      <c r="G64" s="3">
        <f t="shared" si="3"/>
        <v>5</v>
      </c>
      <c r="H64" s="3">
        <f t="shared" si="3"/>
        <v>1</v>
      </c>
    </row>
  </sheetData>
  <mergeCells count="7">
    <mergeCell ref="C52:H52"/>
    <mergeCell ref="C18:I18"/>
    <mergeCell ref="C3:E3"/>
    <mergeCell ref="C35:K35"/>
    <mergeCell ref="C36:D36"/>
    <mergeCell ref="E36:F36"/>
    <mergeCell ref="G36:I36"/>
  </mergeCells>
  <pageMargins left="0.7" right="0.7" top="0.75" bottom="0.75" header="0.3" footer="0.3"/>
  <pageSetup paperSize="8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DB8AB-60C6-4A4F-9A56-D1B949BA4928}">
  <sheetPr>
    <pageSetUpPr fitToPage="1"/>
  </sheetPr>
  <dimension ref="B1:L70"/>
  <sheetViews>
    <sheetView topLeftCell="B12" zoomScale="90" zoomScaleNormal="90" zoomScaleSheetLayoutView="100" workbookViewId="0">
      <selection activeCell="L56" sqref="L56"/>
    </sheetView>
  </sheetViews>
  <sheetFormatPr defaultColWidth="8.86328125" defaultRowHeight="14.25" x14ac:dyDescent="0.45"/>
  <cols>
    <col min="2" max="2" width="30.1328125" bestFit="1" customWidth="1"/>
    <col min="3" max="3" width="15" customWidth="1"/>
    <col min="4" max="4" width="17.73046875" customWidth="1"/>
    <col min="5" max="5" width="13.59765625" customWidth="1"/>
    <col min="6" max="6" width="14.59765625" customWidth="1"/>
    <col min="7" max="7" width="13.265625" customWidth="1"/>
    <col min="8" max="8" width="19.86328125" customWidth="1"/>
    <col min="9" max="9" width="13.1328125" bestFit="1" customWidth="1"/>
    <col min="10" max="10" width="19" bestFit="1" customWidth="1"/>
    <col min="11" max="11" width="5.3984375" bestFit="1" customWidth="1"/>
    <col min="12" max="12" width="14.59765625" customWidth="1"/>
    <col min="13" max="13" width="5.3984375" bestFit="1" customWidth="1"/>
    <col min="14" max="14" width="4.1328125" bestFit="1" customWidth="1"/>
  </cols>
  <sheetData>
    <row r="1" spans="2:7" x14ac:dyDescent="0.45">
      <c r="B1" s="2" t="s">
        <v>166</v>
      </c>
    </row>
    <row r="3" spans="2:7" x14ac:dyDescent="0.45">
      <c r="B3" s="319" t="s">
        <v>73</v>
      </c>
      <c r="C3" s="319"/>
      <c r="D3" s="319"/>
      <c r="E3" s="319"/>
      <c r="F3" s="319"/>
      <c r="G3" s="319"/>
    </row>
    <row r="4" spans="2:7" x14ac:dyDescent="0.45">
      <c r="B4" s="320" t="s">
        <v>167</v>
      </c>
      <c r="C4" s="321" t="s">
        <v>168</v>
      </c>
      <c r="D4" s="321" t="s">
        <v>169</v>
      </c>
      <c r="E4" s="319" t="s">
        <v>76</v>
      </c>
      <c r="F4" s="319" t="s">
        <v>75</v>
      </c>
      <c r="G4" s="319" t="s">
        <v>170</v>
      </c>
    </row>
    <row r="5" spans="2:7" ht="68.25" customHeight="1" x14ac:dyDescent="0.45">
      <c r="B5" s="320"/>
      <c r="C5" s="321"/>
      <c r="D5" s="321"/>
      <c r="E5" s="319"/>
      <c r="F5" s="319"/>
      <c r="G5" s="319"/>
    </row>
    <row r="6" spans="2:7" x14ac:dyDescent="0.45">
      <c r="B6" s="72" t="s">
        <v>8</v>
      </c>
      <c r="C6" s="143">
        <v>3</v>
      </c>
      <c r="D6" s="143">
        <v>19</v>
      </c>
      <c r="E6" s="144">
        <v>9</v>
      </c>
      <c r="F6" s="144">
        <v>10</v>
      </c>
      <c r="G6" s="227">
        <v>0</v>
      </c>
    </row>
    <row r="7" spans="2:7" x14ac:dyDescent="0.45">
      <c r="B7" s="74" t="s">
        <v>42</v>
      </c>
      <c r="C7" s="216">
        <v>2</v>
      </c>
      <c r="D7" s="216">
        <v>49</v>
      </c>
      <c r="E7" s="216">
        <v>22</v>
      </c>
      <c r="F7" s="216">
        <v>27</v>
      </c>
      <c r="G7" s="226">
        <v>0</v>
      </c>
    </row>
    <row r="8" spans="2:7" x14ac:dyDescent="0.45">
      <c r="B8" s="74" t="s">
        <v>171</v>
      </c>
      <c r="C8" s="216">
        <v>3</v>
      </c>
      <c r="D8" s="216">
        <v>131</v>
      </c>
      <c r="E8" s="216">
        <v>64</v>
      </c>
      <c r="F8" s="216">
        <v>64</v>
      </c>
      <c r="G8" s="216">
        <v>3</v>
      </c>
    </row>
    <row r="9" spans="2:7" x14ac:dyDescent="0.45">
      <c r="B9" s="122" t="s">
        <v>155</v>
      </c>
      <c r="C9" s="216" t="s">
        <v>172</v>
      </c>
      <c r="D9" s="216">
        <v>35</v>
      </c>
      <c r="E9" s="216">
        <v>17</v>
      </c>
      <c r="F9" s="216">
        <v>18</v>
      </c>
      <c r="G9" s="226">
        <v>0</v>
      </c>
    </row>
    <row r="10" spans="2:7" x14ac:dyDescent="0.45">
      <c r="B10" s="72" t="s">
        <v>173</v>
      </c>
      <c r="C10" s="216" t="s">
        <v>172</v>
      </c>
      <c r="D10" s="216">
        <v>39</v>
      </c>
      <c r="E10" s="216">
        <v>25</v>
      </c>
      <c r="F10" s="216">
        <v>14</v>
      </c>
      <c r="G10" s="226">
        <v>0</v>
      </c>
    </row>
    <row r="11" spans="2:7" x14ac:dyDescent="0.45">
      <c r="B11" s="72" t="s">
        <v>174</v>
      </c>
      <c r="C11" s="216">
        <v>2</v>
      </c>
      <c r="D11" s="216">
        <v>11</v>
      </c>
      <c r="E11" s="216">
        <v>7</v>
      </c>
      <c r="F11" s="216">
        <v>4</v>
      </c>
      <c r="G11" s="226">
        <v>0</v>
      </c>
    </row>
    <row r="12" spans="2:7" x14ac:dyDescent="0.45">
      <c r="B12" s="72" t="s">
        <v>175</v>
      </c>
      <c r="C12" s="216">
        <v>1</v>
      </c>
      <c r="D12" s="216">
        <v>3</v>
      </c>
      <c r="E12" s="216">
        <v>2</v>
      </c>
      <c r="F12" s="216">
        <v>1</v>
      </c>
      <c r="G12" s="226">
        <v>0</v>
      </c>
    </row>
    <row r="13" spans="2:7" x14ac:dyDescent="0.45">
      <c r="B13" s="72" t="s">
        <v>28</v>
      </c>
      <c r="C13" s="216">
        <v>2</v>
      </c>
      <c r="D13" s="216">
        <v>2</v>
      </c>
      <c r="E13" s="226">
        <v>0</v>
      </c>
      <c r="F13" s="216">
        <v>1</v>
      </c>
      <c r="G13" s="216">
        <v>1</v>
      </c>
    </row>
    <row r="14" spans="2:7" x14ac:dyDescent="0.45">
      <c r="B14" s="73" t="s">
        <v>33</v>
      </c>
      <c r="C14" s="216">
        <f>SUM(C6:C13)</f>
        <v>13</v>
      </c>
      <c r="D14" s="216">
        <f>SUM(D6:D13)</f>
        <v>289</v>
      </c>
      <c r="E14" s="216">
        <f t="shared" ref="E14:G14" si="0">SUM(E6:E13)</f>
        <v>146</v>
      </c>
      <c r="F14" s="216">
        <f t="shared" si="0"/>
        <v>139</v>
      </c>
      <c r="G14" s="216">
        <f t="shared" si="0"/>
        <v>4</v>
      </c>
    </row>
    <row r="15" spans="2:7" x14ac:dyDescent="0.45">
      <c r="B15" s="121"/>
    </row>
    <row r="16" spans="2:7" x14ac:dyDescent="0.45">
      <c r="B16" s="319" t="s">
        <v>32</v>
      </c>
      <c r="C16" s="319"/>
      <c r="D16" s="319"/>
      <c r="E16" s="319"/>
      <c r="F16" s="319"/>
    </row>
    <row r="17" spans="2:6" ht="14.25" customHeight="1" x14ac:dyDescent="0.45">
      <c r="B17" s="319" t="s">
        <v>167</v>
      </c>
      <c r="C17" s="321" t="s">
        <v>168</v>
      </c>
      <c r="D17" s="319" t="s">
        <v>126</v>
      </c>
      <c r="E17" s="321" t="s">
        <v>176</v>
      </c>
      <c r="F17" s="321" t="s">
        <v>177</v>
      </c>
    </row>
    <row r="18" spans="2:6" ht="28.5" customHeight="1" x14ac:dyDescent="0.45">
      <c r="B18" s="319"/>
      <c r="C18" s="321"/>
      <c r="D18" s="319"/>
      <c r="E18" s="321"/>
      <c r="F18" s="321"/>
    </row>
    <row r="19" spans="2:6" x14ac:dyDescent="0.45">
      <c r="B19" s="74" t="s">
        <v>8</v>
      </c>
      <c r="C19" s="216">
        <v>3</v>
      </c>
      <c r="D19" s="216">
        <v>14</v>
      </c>
      <c r="E19" s="216">
        <v>5</v>
      </c>
      <c r="F19" s="226">
        <v>0</v>
      </c>
    </row>
    <row r="20" spans="2:6" x14ac:dyDescent="0.45">
      <c r="B20" s="74" t="s">
        <v>42</v>
      </c>
      <c r="C20" s="216">
        <v>2</v>
      </c>
      <c r="D20" s="216">
        <v>47</v>
      </c>
      <c r="E20" s="216">
        <v>1</v>
      </c>
      <c r="F20" s="216">
        <v>1</v>
      </c>
    </row>
    <row r="21" spans="2:6" x14ac:dyDescent="0.45">
      <c r="B21" s="74" t="s">
        <v>171</v>
      </c>
      <c r="C21" s="216">
        <v>3</v>
      </c>
      <c r="D21" s="216">
        <v>105</v>
      </c>
      <c r="E21" s="216">
        <v>21</v>
      </c>
      <c r="F21" s="216">
        <v>5</v>
      </c>
    </row>
    <row r="22" spans="2:6" x14ac:dyDescent="0.45">
      <c r="B22" s="122" t="s">
        <v>155</v>
      </c>
      <c r="C22" s="216" t="s">
        <v>172</v>
      </c>
      <c r="D22" s="216">
        <v>26</v>
      </c>
      <c r="E22" s="216">
        <v>9</v>
      </c>
      <c r="F22" s="226">
        <v>0</v>
      </c>
    </row>
    <row r="23" spans="2:6" x14ac:dyDescent="0.45">
      <c r="B23" s="72" t="s">
        <v>173</v>
      </c>
      <c r="C23" s="216" t="s">
        <v>172</v>
      </c>
      <c r="D23" s="216">
        <v>22</v>
      </c>
      <c r="E23" s="216">
        <v>15</v>
      </c>
      <c r="F23" s="216">
        <v>2</v>
      </c>
    </row>
    <row r="24" spans="2:6" x14ac:dyDescent="0.45">
      <c r="B24" s="72" t="s">
        <v>174</v>
      </c>
      <c r="C24" s="216">
        <v>2</v>
      </c>
      <c r="D24" s="216">
        <v>9</v>
      </c>
      <c r="E24" s="216">
        <v>1</v>
      </c>
      <c r="F24" s="216">
        <v>1</v>
      </c>
    </row>
    <row r="25" spans="2:6" x14ac:dyDescent="0.45">
      <c r="B25" s="72" t="s">
        <v>175</v>
      </c>
      <c r="C25" s="216">
        <v>1</v>
      </c>
      <c r="D25" s="216">
        <v>2</v>
      </c>
      <c r="E25" s="216">
        <v>1</v>
      </c>
      <c r="F25" s="226">
        <v>0</v>
      </c>
    </row>
    <row r="26" spans="2:6" x14ac:dyDescent="0.45">
      <c r="B26" s="72" t="s">
        <v>28</v>
      </c>
      <c r="C26" s="216">
        <v>2</v>
      </c>
      <c r="D26" s="226">
        <v>0</v>
      </c>
      <c r="E26" s="216">
        <v>1</v>
      </c>
      <c r="F26" s="216">
        <v>1</v>
      </c>
    </row>
    <row r="27" spans="2:6" x14ac:dyDescent="0.45">
      <c r="B27" s="73" t="s">
        <v>45</v>
      </c>
      <c r="C27" s="216">
        <f>SUM(C19:C26)</f>
        <v>13</v>
      </c>
      <c r="D27" s="216">
        <f>SUM(D19:D26)</f>
        <v>225</v>
      </c>
      <c r="E27" s="216">
        <f t="shared" ref="E27:F27" si="1">SUM(E19:E26)</f>
        <v>54</v>
      </c>
      <c r="F27" s="216">
        <f t="shared" si="1"/>
        <v>10</v>
      </c>
    </row>
    <row r="28" spans="2:6" x14ac:dyDescent="0.45">
      <c r="B28" s="73"/>
      <c r="C28" s="74"/>
      <c r="D28" s="74"/>
      <c r="E28" s="74"/>
      <c r="F28" s="74"/>
    </row>
    <row r="29" spans="2:6" x14ac:dyDescent="0.45">
      <c r="B29" s="145"/>
      <c r="C29" s="146"/>
      <c r="D29" s="146"/>
      <c r="E29" s="146"/>
      <c r="F29" s="146"/>
    </row>
    <row r="30" spans="2:6" x14ac:dyDescent="0.45">
      <c r="B30" s="319" t="s">
        <v>178</v>
      </c>
      <c r="C30" s="319"/>
      <c r="D30" s="319"/>
      <c r="E30" s="319"/>
      <c r="F30" s="319"/>
    </row>
    <row r="31" spans="2:6" x14ac:dyDescent="0.45">
      <c r="B31" s="319" t="s">
        <v>167</v>
      </c>
      <c r="C31" s="321" t="s">
        <v>168</v>
      </c>
      <c r="D31" s="319" t="s">
        <v>49</v>
      </c>
      <c r="E31" s="319" t="s">
        <v>179</v>
      </c>
      <c r="F31" s="319" t="s">
        <v>170</v>
      </c>
    </row>
    <row r="32" spans="2:6" x14ac:dyDescent="0.45">
      <c r="B32" s="319"/>
      <c r="C32" s="321"/>
      <c r="D32" s="319"/>
      <c r="E32" s="319"/>
      <c r="F32" s="319"/>
    </row>
    <row r="33" spans="2:12" ht="28.5" customHeight="1" x14ac:dyDescent="0.45">
      <c r="B33" s="74" t="s">
        <v>8</v>
      </c>
      <c r="C33" s="216">
        <v>3</v>
      </c>
      <c r="D33" s="216">
        <v>19</v>
      </c>
      <c r="E33" s="226">
        <v>0</v>
      </c>
      <c r="F33" s="226">
        <v>0</v>
      </c>
    </row>
    <row r="34" spans="2:12" ht="14.25" customHeight="1" x14ac:dyDescent="0.45">
      <c r="B34" s="74" t="s">
        <v>42</v>
      </c>
      <c r="C34" s="216">
        <v>2</v>
      </c>
      <c r="D34" s="216">
        <v>40</v>
      </c>
      <c r="E34" s="216">
        <v>6</v>
      </c>
      <c r="F34" s="216">
        <v>3</v>
      </c>
    </row>
    <row r="35" spans="2:12" x14ac:dyDescent="0.45">
      <c r="B35" s="74" t="s">
        <v>171</v>
      </c>
      <c r="C35" s="216">
        <v>3</v>
      </c>
      <c r="D35" s="216">
        <v>97</v>
      </c>
      <c r="E35" s="216">
        <v>26</v>
      </c>
      <c r="F35" s="216">
        <v>8</v>
      </c>
    </row>
    <row r="36" spans="2:12" x14ac:dyDescent="0.45">
      <c r="B36" s="122" t="s">
        <v>155</v>
      </c>
      <c r="C36" s="216" t="s">
        <v>172</v>
      </c>
      <c r="D36" s="216">
        <v>30</v>
      </c>
      <c r="E36" s="216">
        <v>5</v>
      </c>
      <c r="F36" s="226">
        <v>0</v>
      </c>
    </row>
    <row r="37" spans="2:12" x14ac:dyDescent="0.45">
      <c r="B37" s="72" t="s">
        <v>173</v>
      </c>
      <c r="C37" s="216" t="s">
        <v>172</v>
      </c>
      <c r="D37" s="216">
        <v>34</v>
      </c>
      <c r="E37" s="216">
        <v>4</v>
      </c>
      <c r="F37" s="216">
        <v>1</v>
      </c>
    </row>
    <row r="38" spans="2:12" x14ac:dyDescent="0.45">
      <c r="B38" s="72" t="s">
        <v>174</v>
      </c>
      <c r="C38" s="216">
        <v>2</v>
      </c>
      <c r="D38" s="216">
        <v>9</v>
      </c>
      <c r="E38" s="216">
        <v>1</v>
      </c>
      <c r="F38" s="216">
        <v>1</v>
      </c>
    </row>
    <row r="39" spans="2:12" x14ac:dyDescent="0.45">
      <c r="B39" s="72" t="s">
        <v>175</v>
      </c>
      <c r="C39" s="216">
        <v>1</v>
      </c>
      <c r="D39" s="216">
        <v>3</v>
      </c>
      <c r="E39" s="226">
        <v>0</v>
      </c>
      <c r="F39" s="226">
        <v>0</v>
      </c>
    </row>
    <row r="40" spans="2:12" x14ac:dyDescent="0.45">
      <c r="B40" s="72" t="s">
        <v>28</v>
      </c>
      <c r="C40" s="216">
        <v>2</v>
      </c>
      <c r="D40" s="216">
        <v>2</v>
      </c>
      <c r="E40" s="226">
        <v>0</v>
      </c>
      <c r="F40" s="226">
        <v>0</v>
      </c>
    </row>
    <row r="41" spans="2:12" x14ac:dyDescent="0.45">
      <c r="B41" s="73" t="s">
        <v>33</v>
      </c>
      <c r="C41" s="216">
        <f>SUM(C33:C40)</f>
        <v>13</v>
      </c>
      <c r="D41" s="216">
        <f>SUM(D33:D40)</f>
        <v>234</v>
      </c>
      <c r="E41" s="216">
        <f>SUM(E33:E40)</f>
        <v>42</v>
      </c>
      <c r="F41" s="216">
        <f>SUM(F33:F40)</f>
        <v>13</v>
      </c>
    </row>
    <row r="43" spans="2:12" ht="14.65" thickBot="1" x14ac:dyDescent="0.5">
      <c r="B43" s="121"/>
    </row>
    <row r="44" spans="2:12" x14ac:dyDescent="0.45">
      <c r="B44" s="206" t="s">
        <v>180</v>
      </c>
      <c r="C44" s="229"/>
      <c r="D44" s="322" t="s">
        <v>161</v>
      </c>
      <c r="E44" s="323"/>
      <c r="F44" s="322" t="s">
        <v>112</v>
      </c>
      <c r="G44" s="323"/>
      <c r="H44" s="322" t="s">
        <v>162</v>
      </c>
      <c r="I44" s="324"/>
      <c r="J44" s="323"/>
      <c r="K44" s="238"/>
      <c r="L44" s="206"/>
    </row>
    <row r="45" spans="2:12" x14ac:dyDescent="0.45">
      <c r="B45" s="319" t="s">
        <v>167</v>
      </c>
      <c r="C45" s="325" t="s">
        <v>168</v>
      </c>
      <c r="D45" s="253" t="s">
        <v>64</v>
      </c>
      <c r="E45" s="254" t="s">
        <v>65</v>
      </c>
      <c r="F45" s="253" t="s">
        <v>66</v>
      </c>
      <c r="G45" s="254" t="s">
        <v>67</v>
      </c>
      <c r="H45" s="253" t="s">
        <v>70</v>
      </c>
      <c r="I45" s="255" t="s">
        <v>68</v>
      </c>
      <c r="J45" s="254" t="s">
        <v>69</v>
      </c>
      <c r="K45" s="266" t="s">
        <v>181</v>
      </c>
      <c r="L45" s="255" t="s">
        <v>152</v>
      </c>
    </row>
    <row r="46" spans="2:12" ht="14.25" customHeight="1" x14ac:dyDescent="0.45">
      <c r="B46" s="319"/>
      <c r="C46" s="325"/>
      <c r="D46" s="253"/>
      <c r="E46" s="254"/>
      <c r="F46" s="253"/>
      <c r="G46" s="254"/>
      <c r="H46" s="253"/>
      <c r="I46" s="255"/>
      <c r="J46" s="254"/>
      <c r="K46" s="266"/>
      <c r="L46" s="255"/>
    </row>
    <row r="47" spans="2:12" ht="14.25" customHeight="1" x14ac:dyDescent="0.45">
      <c r="B47" s="319"/>
      <c r="C47" s="325"/>
      <c r="D47" s="253"/>
      <c r="E47" s="254"/>
      <c r="F47" s="253"/>
      <c r="G47" s="254"/>
      <c r="H47" s="253"/>
      <c r="I47" s="255"/>
      <c r="J47" s="254"/>
      <c r="K47" s="266"/>
      <c r="L47" s="255"/>
    </row>
    <row r="48" spans="2:12" x14ac:dyDescent="0.45">
      <c r="B48" s="74" t="s">
        <v>8</v>
      </c>
      <c r="C48" s="78">
        <v>3</v>
      </c>
      <c r="D48" s="232">
        <v>5</v>
      </c>
      <c r="E48" s="233">
        <v>4</v>
      </c>
      <c r="F48" s="232">
        <v>1</v>
      </c>
      <c r="G48" s="233">
        <v>1</v>
      </c>
      <c r="H48" s="232">
        <v>3</v>
      </c>
      <c r="I48" s="228">
        <v>0</v>
      </c>
      <c r="J48" s="234">
        <v>0</v>
      </c>
      <c r="K48" s="231">
        <v>0</v>
      </c>
      <c r="L48" s="182">
        <v>4</v>
      </c>
    </row>
    <row r="49" spans="2:12" x14ac:dyDescent="0.45">
      <c r="B49" s="74" t="s">
        <v>42</v>
      </c>
      <c r="C49" s="78">
        <v>2</v>
      </c>
      <c r="D49" s="232">
        <v>8</v>
      </c>
      <c r="E49" s="233">
        <v>10</v>
      </c>
      <c r="F49" s="232">
        <v>2</v>
      </c>
      <c r="G49" s="233">
        <v>2</v>
      </c>
      <c r="H49" s="232">
        <v>4</v>
      </c>
      <c r="I49" s="182">
        <v>6</v>
      </c>
      <c r="J49" s="234">
        <v>0</v>
      </c>
      <c r="K49" s="231">
        <v>0</v>
      </c>
      <c r="L49" s="182">
        <v>17</v>
      </c>
    </row>
    <row r="50" spans="2:12" x14ac:dyDescent="0.45">
      <c r="B50" s="74" t="s">
        <v>171</v>
      </c>
      <c r="C50" s="78">
        <v>3</v>
      </c>
      <c r="D50" s="232">
        <v>25</v>
      </c>
      <c r="E50" s="233">
        <v>25</v>
      </c>
      <c r="F50" s="232">
        <v>12</v>
      </c>
      <c r="G50" s="233">
        <v>4</v>
      </c>
      <c r="H50" s="232">
        <v>6</v>
      </c>
      <c r="I50" s="182">
        <v>14</v>
      </c>
      <c r="J50" s="233">
        <v>1</v>
      </c>
      <c r="K50" s="230">
        <v>1</v>
      </c>
      <c r="L50" s="182">
        <v>43</v>
      </c>
    </row>
    <row r="51" spans="2:12" x14ac:dyDescent="0.45">
      <c r="B51" s="122" t="s">
        <v>155</v>
      </c>
      <c r="C51" s="78" t="s">
        <v>172</v>
      </c>
      <c r="D51" s="232">
        <v>10</v>
      </c>
      <c r="E51" s="233">
        <v>5</v>
      </c>
      <c r="F51" s="232">
        <v>2</v>
      </c>
      <c r="G51" s="233">
        <v>2</v>
      </c>
      <c r="H51" s="235"/>
      <c r="I51" s="182">
        <v>2</v>
      </c>
      <c r="J51" s="234">
        <v>0</v>
      </c>
      <c r="K51" s="230">
        <v>1</v>
      </c>
      <c r="L51" s="182">
        <v>13</v>
      </c>
    </row>
    <row r="52" spans="2:12" x14ac:dyDescent="0.45">
      <c r="B52" s="72" t="s">
        <v>173</v>
      </c>
      <c r="C52" s="78" t="s">
        <v>172</v>
      </c>
      <c r="D52" s="232">
        <v>10</v>
      </c>
      <c r="E52" s="233">
        <v>1</v>
      </c>
      <c r="F52" s="232">
        <v>1</v>
      </c>
      <c r="G52" s="233">
        <v>1</v>
      </c>
      <c r="H52" s="232">
        <v>1</v>
      </c>
      <c r="I52" s="182">
        <v>5</v>
      </c>
      <c r="J52" s="234">
        <v>0</v>
      </c>
      <c r="K52" s="231">
        <v>0</v>
      </c>
      <c r="L52" s="182">
        <v>20</v>
      </c>
    </row>
    <row r="53" spans="2:12" x14ac:dyDescent="0.45">
      <c r="B53" s="72" t="s">
        <v>174</v>
      </c>
      <c r="C53" s="78">
        <v>2</v>
      </c>
      <c r="D53" s="232">
        <v>6</v>
      </c>
      <c r="E53" s="233">
        <v>1</v>
      </c>
      <c r="F53" s="235">
        <v>0</v>
      </c>
      <c r="G53" s="233">
        <v>1</v>
      </c>
      <c r="H53" s="235">
        <v>0</v>
      </c>
      <c r="I53" s="228">
        <v>0</v>
      </c>
      <c r="J53" s="234">
        <v>0</v>
      </c>
      <c r="K53" s="231">
        <v>0</v>
      </c>
      <c r="L53" s="182">
        <v>3</v>
      </c>
    </row>
    <row r="54" spans="2:12" x14ac:dyDescent="0.45">
      <c r="B54" s="72" t="s">
        <v>175</v>
      </c>
      <c r="C54" s="78">
        <v>1</v>
      </c>
      <c r="D54" s="232">
        <v>3</v>
      </c>
      <c r="E54" s="234">
        <v>0</v>
      </c>
      <c r="F54" s="235">
        <v>0</v>
      </c>
      <c r="G54" s="234">
        <v>0</v>
      </c>
      <c r="H54" s="235">
        <v>0</v>
      </c>
      <c r="I54" s="228">
        <v>0</v>
      </c>
      <c r="J54" s="234">
        <v>0</v>
      </c>
      <c r="K54" s="231">
        <v>0</v>
      </c>
      <c r="L54" s="228">
        <v>0</v>
      </c>
    </row>
    <row r="55" spans="2:12" x14ac:dyDescent="0.45">
      <c r="B55" s="72" t="s">
        <v>28</v>
      </c>
      <c r="C55" s="78">
        <v>2</v>
      </c>
      <c r="D55" s="235">
        <v>0</v>
      </c>
      <c r="E55" s="234">
        <v>0</v>
      </c>
      <c r="F55" s="235">
        <v>0</v>
      </c>
      <c r="G55" s="234">
        <v>0</v>
      </c>
      <c r="H55" s="235">
        <v>0</v>
      </c>
      <c r="I55" s="182">
        <v>1</v>
      </c>
      <c r="J55" s="234">
        <v>0</v>
      </c>
      <c r="K55" s="231">
        <v>0</v>
      </c>
      <c r="L55" s="182">
        <v>1</v>
      </c>
    </row>
    <row r="56" spans="2:12" ht="28.5" customHeight="1" thickBot="1" x14ac:dyDescent="0.5">
      <c r="B56" s="73" t="s">
        <v>33</v>
      </c>
      <c r="C56" s="78">
        <f>SUM(C48:C55)</f>
        <v>13</v>
      </c>
      <c r="D56" s="236">
        <f>SUM(D48:D55)</f>
        <v>67</v>
      </c>
      <c r="E56" s="237">
        <v>47</v>
      </c>
      <c r="F56" s="236">
        <f t="shared" ref="F56:L56" si="2">SUM(F48:F55)</f>
        <v>18</v>
      </c>
      <c r="G56" s="237">
        <f t="shared" si="2"/>
        <v>11</v>
      </c>
      <c r="H56" s="236">
        <f t="shared" si="2"/>
        <v>14</v>
      </c>
      <c r="I56" s="239">
        <f t="shared" si="2"/>
        <v>28</v>
      </c>
      <c r="J56" s="237">
        <f t="shared" si="2"/>
        <v>1</v>
      </c>
      <c r="K56" s="230">
        <f t="shared" si="2"/>
        <v>2</v>
      </c>
      <c r="L56" s="182">
        <f t="shared" si="2"/>
        <v>101</v>
      </c>
    </row>
    <row r="57" spans="2:12" ht="28.5" customHeight="1" x14ac:dyDescent="0.45">
      <c r="B57" s="73"/>
      <c r="C57" s="216"/>
      <c r="D57" s="141"/>
      <c r="E57" s="142"/>
      <c r="F57" s="142"/>
      <c r="G57" s="142"/>
    </row>
    <row r="58" spans="2:12" ht="28.5" customHeight="1" x14ac:dyDescent="0.45">
      <c r="B58" s="205" t="s">
        <v>79</v>
      </c>
      <c r="C58" s="205"/>
      <c r="D58" s="205"/>
      <c r="E58" s="205"/>
      <c r="F58" s="205"/>
      <c r="G58" s="205"/>
    </row>
    <row r="59" spans="2:12" x14ac:dyDescent="0.45">
      <c r="B59" s="319" t="s">
        <v>167</v>
      </c>
      <c r="C59" s="321" t="s">
        <v>168</v>
      </c>
      <c r="D59" s="319" t="s">
        <v>81</v>
      </c>
      <c r="E59" s="319" t="s">
        <v>82</v>
      </c>
      <c r="F59" s="319" t="s">
        <v>83</v>
      </c>
      <c r="G59" s="319" t="s">
        <v>84</v>
      </c>
    </row>
    <row r="60" spans="2:12" ht="14.25" customHeight="1" x14ac:dyDescent="0.45">
      <c r="B60" s="319"/>
      <c r="C60" s="321"/>
      <c r="D60" s="319"/>
      <c r="E60" s="319"/>
      <c r="F60" s="319"/>
      <c r="G60" s="319"/>
    </row>
    <row r="61" spans="2:12" x14ac:dyDescent="0.45">
      <c r="B61" s="319"/>
      <c r="C61" s="321"/>
      <c r="D61" s="319"/>
      <c r="E61" s="319"/>
      <c r="F61" s="319"/>
      <c r="G61" s="319"/>
    </row>
    <row r="62" spans="2:12" x14ac:dyDescent="0.45">
      <c r="B62" s="74" t="s">
        <v>8</v>
      </c>
      <c r="C62" s="216">
        <v>3</v>
      </c>
      <c r="D62" s="216"/>
      <c r="E62" s="216">
        <v>9</v>
      </c>
      <c r="F62" s="216">
        <v>10</v>
      </c>
      <c r="G62" s="216"/>
    </row>
    <row r="63" spans="2:12" x14ac:dyDescent="0.45">
      <c r="B63" s="74" t="s">
        <v>42</v>
      </c>
      <c r="C63" s="216">
        <v>2</v>
      </c>
      <c r="D63" s="216">
        <v>11</v>
      </c>
      <c r="E63" s="216">
        <v>26</v>
      </c>
      <c r="F63" s="216">
        <v>10</v>
      </c>
      <c r="G63" s="216">
        <v>2</v>
      </c>
    </row>
    <row r="64" spans="2:12" x14ac:dyDescent="0.45">
      <c r="B64" s="74" t="s">
        <v>171</v>
      </c>
      <c r="C64" s="216">
        <v>3</v>
      </c>
      <c r="D64" s="216">
        <v>39</v>
      </c>
      <c r="E64" s="216">
        <v>64</v>
      </c>
      <c r="F64" s="216">
        <v>20</v>
      </c>
      <c r="G64" s="216">
        <v>8</v>
      </c>
    </row>
    <row r="65" spans="2:7" x14ac:dyDescent="0.45">
      <c r="B65" s="122" t="s">
        <v>155</v>
      </c>
      <c r="C65" s="216" t="s">
        <v>172</v>
      </c>
      <c r="D65" s="216">
        <v>31</v>
      </c>
      <c r="E65" s="216">
        <v>4</v>
      </c>
      <c r="F65" s="226">
        <v>0</v>
      </c>
      <c r="G65" s="226">
        <v>0</v>
      </c>
    </row>
    <row r="66" spans="2:7" x14ac:dyDescent="0.45">
      <c r="B66" s="72" t="s">
        <v>173</v>
      </c>
      <c r="C66" s="216" t="s">
        <v>172</v>
      </c>
      <c r="D66" s="216">
        <v>37</v>
      </c>
      <c r="E66" s="216">
        <v>2</v>
      </c>
      <c r="F66" s="226">
        <v>0</v>
      </c>
      <c r="G66" s="226">
        <v>0</v>
      </c>
    </row>
    <row r="67" spans="2:7" x14ac:dyDescent="0.45">
      <c r="B67" s="72" t="s">
        <v>174</v>
      </c>
      <c r="C67" s="216">
        <v>2</v>
      </c>
      <c r="D67" s="216">
        <v>8</v>
      </c>
      <c r="E67" s="216">
        <v>2</v>
      </c>
      <c r="F67" s="216">
        <v>1</v>
      </c>
      <c r="G67" s="226">
        <v>0</v>
      </c>
    </row>
    <row r="68" spans="2:7" x14ac:dyDescent="0.45">
      <c r="B68" s="72" t="s">
        <v>175</v>
      </c>
      <c r="C68" s="216">
        <v>1</v>
      </c>
      <c r="D68" s="216">
        <v>1</v>
      </c>
      <c r="E68" s="216">
        <v>1</v>
      </c>
      <c r="F68" s="216">
        <v>1</v>
      </c>
      <c r="G68" s="226">
        <v>0</v>
      </c>
    </row>
    <row r="69" spans="2:7" x14ac:dyDescent="0.45">
      <c r="B69" s="72" t="s">
        <v>28</v>
      </c>
      <c r="C69" s="216">
        <v>2</v>
      </c>
      <c r="D69" s="226">
        <v>0</v>
      </c>
      <c r="E69" s="216">
        <v>1</v>
      </c>
      <c r="F69" s="216">
        <v>1</v>
      </c>
      <c r="G69" s="226">
        <v>0</v>
      </c>
    </row>
    <row r="70" spans="2:7" x14ac:dyDescent="0.45">
      <c r="B70" s="73" t="s">
        <v>33</v>
      </c>
      <c r="C70" s="216">
        <f>SUM(C62:C69)</f>
        <v>13</v>
      </c>
      <c r="D70" s="216">
        <f t="shared" ref="D70:G70" si="3">SUM(D62:D69)</f>
        <v>127</v>
      </c>
      <c r="E70" s="216">
        <f t="shared" si="3"/>
        <v>109</v>
      </c>
      <c r="F70" s="216">
        <f t="shared" si="3"/>
        <v>43</v>
      </c>
      <c r="G70" s="216">
        <f t="shared" si="3"/>
        <v>10</v>
      </c>
    </row>
  </sheetData>
  <mergeCells count="39">
    <mergeCell ref="H44:J44"/>
    <mergeCell ref="L45:L47"/>
    <mergeCell ref="B59:B61"/>
    <mergeCell ref="C59:C61"/>
    <mergeCell ref="D59:D61"/>
    <mergeCell ref="E59:E61"/>
    <mergeCell ref="F59:F61"/>
    <mergeCell ref="G59:G61"/>
    <mergeCell ref="G45:G47"/>
    <mergeCell ref="H45:H47"/>
    <mergeCell ref="I45:I47"/>
    <mergeCell ref="J45:J47"/>
    <mergeCell ref="K45:K47"/>
    <mergeCell ref="B45:B47"/>
    <mergeCell ref="C45:C47"/>
    <mergeCell ref="D45:D47"/>
    <mergeCell ref="E45:E47"/>
    <mergeCell ref="F45:F47"/>
    <mergeCell ref="B30:F30"/>
    <mergeCell ref="B31:B32"/>
    <mergeCell ref="C31:C32"/>
    <mergeCell ref="D31:D32"/>
    <mergeCell ref="E31:E32"/>
    <mergeCell ref="F31:F32"/>
    <mergeCell ref="D44:E44"/>
    <mergeCell ref="F44:G44"/>
    <mergeCell ref="B16:F16"/>
    <mergeCell ref="B17:B18"/>
    <mergeCell ref="C17:C18"/>
    <mergeCell ref="D17:D18"/>
    <mergeCell ref="E17:E18"/>
    <mergeCell ref="F17:F18"/>
    <mergeCell ref="B3:G3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8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4DA6-3993-4FB6-B123-46D9625E2F5D}">
  <sheetPr>
    <pageSetUpPr fitToPage="1"/>
  </sheetPr>
  <dimension ref="B1:L70"/>
  <sheetViews>
    <sheetView view="pageBreakPreview" zoomScaleNormal="70" zoomScaleSheetLayoutView="100" workbookViewId="0">
      <selection activeCell="I17" sqref="I17"/>
    </sheetView>
  </sheetViews>
  <sheetFormatPr defaultColWidth="8.86328125" defaultRowHeight="14.25" x14ac:dyDescent="0.45"/>
  <cols>
    <col min="2" max="2" width="30.1328125" bestFit="1" customWidth="1"/>
    <col min="3" max="3" width="15" customWidth="1"/>
    <col min="4" max="4" width="17.73046875" customWidth="1"/>
    <col min="5" max="5" width="13.59765625" customWidth="1"/>
    <col min="6" max="6" width="14.59765625" customWidth="1"/>
    <col min="7" max="7" width="13.265625" customWidth="1"/>
    <col min="8" max="8" width="13.3984375" customWidth="1"/>
    <col min="9" max="9" width="13.1328125" bestFit="1" customWidth="1"/>
    <col min="10" max="10" width="19" bestFit="1" customWidth="1"/>
    <col min="11" max="11" width="9.1328125" customWidth="1"/>
    <col min="12" max="12" width="14.59765625" customWidth="1"/>
    <col min="13" max="13" width="5.3984375" bestFit="1" customWidth="1"/>
    <col min="14" max="14" width="4.1328125" bestFit="1" customWidth="1"/>
  </cols>
  <sheetData>
    <row r="1" spans="2:7" x14ac:dyDescent="0.45">
      <c r="B1" s="2" t="s">
        <v>182</v>
      </c>
    </row>
    <row r="3" spans="2:7" x14ac:dyDescent="0.45">
      <c r="B3" s="319" t="s">
        <v>73</v>
      </c>
      <c r="C3" s="319"/>
      <c r="D3" s="319"/>
      <c r="E3" s="319"/>
      <c r="F3" s="319"/>
      <c r="G3" s="319"/>
    </row>
    <row r="4" spans="2:7" x14ac:dyDescent="0.45">
      <c r="B4" s="320" t="s">
        <v>167</v>
      </c>
      <c r="C4" s="321" t="s">
        <v>168</v>
      </c>
      <c r="D4" s="321" t="s">
        <v>183</v>
      </c>
      <c r="E4" s="319" t="s">
        <v>76</v>
      </c>
      <c r="F4" s="319" t="s">
        <v>75</v>
      </c>
      <c r="G4" s="319" t="s">
        <v>170</v>
      </c>
    </row>
    <row r="5" spans="2:7" ht="68.25" customHeight="1" x14ac:dyDescent="0.45">
      <c r="B5" s="320"/>
      <c r="C5" s="321"/>
      <c r="D5" s="321"/>
      <c r="E5" s="319"/>
      <c r="F5" s="319"/>
      <c r="G5" s="319"/>
    </row>
    <row r="6" spans="2:7" x14ac:dyDescent="0.45">
      <c r="B6" s="72" t="s">
        <v>8</v>
      </c>
      <c r="C6" s="143">
        <v>3</v>
      </c>
      <c r="D6" s="143">
        <v>9</v>
      </c>
      <c r="E6" s="144">
        <v>2</v>
      </c>
      <c r="F6" s="144">
        <v>7</v>
      </c>
      <c r="G6" s="227"/>
    </row>
    <row r="7" spans="2:7" x14ac:dyDescent="0.45">
      <c r="B7" s="74" t="s">
        <v>42</v>
      </c>
      <c r="C7" s="216">
        <v>2</v>
      </c>
      <c r="D7" s="216">
        <v>19</v>
      </c>
      <c r="E7" s="216">
        <v>5</v>
      </c>
      <c r="F7" s="216">
        <v>14</v>
      </c>
      <c r="G7" s="226"/>
    </row>
    <row r="8" spans="2:7" x14ac:dyDescent="0.45">
      <c r="B8" s="74" t="s">
        <v>171</v>
      </c>
      <c r="C8" s="216">
        <v>3</v>
      </c>
      <c r="D8" s="216">
        <v>96</v>
      </c>
      <c r="E8" s="216">
        <v>41</v>
      </c>
      <c r="F8" s="216">
        <v>52</v>
      </c>
      <c r="G8" s="216">
        <v>3</v>
      </c>
    </row>
    <row r="9" spans="2:7" x14ac:dyDescent="0.45">
      <c r="B9" s="122" t="s">
        <v>155</v>
      </c>
      <c r="C9" s="216" t="s">
        <v>172</v>
      </c>
      <c r="D9" s="216">
        <v>35</v>
      </c>
      <c r="E9" s="216">
        <v>17</v>
      </c>
      <c r="F9" s="216">
        <v>18</v>
      </c>
      <c r="G9" s="226"/>
    </row>
    <row r="10" spans="2:7" x14ac:dyDescent="0.45">
      <c r="B10" s="72" t="s">
        <v>173</v>
      </c>
      <c r="C10" s="216" t="s">
        <v>172</v>
      </c>
      <c r="D10" s="216">
        <v>39</v>
      </c>
      <c r="E10" s="216">
        <v>25</v>
      </c>
      <c r="F10" s="216">
        <v>14</v>
      </c>
      <c r="G10" s="226"/>
    </row>
    <row r="11" spans="2:7" x14ac:dyDescent="0.45">
      <c r="B11" s="72" t="s">
        <v>174</v>
      </c>
      <c r="C11" s="216">
        <v>2</v>
      </c>
      <c r="D11" s="216">
        <v>7</v>
      </c>
      <c r="E11" s="216">
        <v>3</v>
      </c>
      <c r="F11" s="216">
        <v>4</v>
      </c>
      <c r="G11" s="226"/>
    </row>
    <row r="12" spans="2:7" x14ac:dyDescent="0.45">
      <c r="B12" s="72" t="s">
        <v>175</v>
      </c>
      <c r="C12" s="216">
        <v>1</v>
      </c>
      <c r="D12" s="216">
        <v>1</v>
      </c>
      <c r="E12" s="226"/>
      <c r="F12" s="216">
        <v>1</v>
      </c>
      <c r="G12" s="226"/>
    </row>
    <row r="13" spans="2:7" x14ac:dyDescent="0.45">
      <c r="B13" s="72" t="s">
        <v>28</v>
      </c>
      <c r="C13" s="216">
        <v>2</v>
      </c>
      <c r="D13" s="216">
        <v>2</v>
      </c>
      <c r="E13" s="226"/>
      <c r="F13" s="216">
        <v>1</v>
      </c>
      <c r="G13" s="216">
        <v>1</v>
      </c>
    </row>
    <row r="14" spans="2:7" x14ac:dyDescent="0.45">
      <c r="B14" s="73" t="s">
        <v>33</v>
      </c>
      <c r="C14" s="216">
        <f>SUM(C6:C13)</f>
        <v>13</v>
      </c>
      <c r="D14" s="216">
        <f>SUM(D6:D13)</f>
        <v>208</v>
      </c>
      <c r="E14" s="216">
        <f t="shared" ref="E14:G14" si="0">SUM(E6:E13)</f>
        <v>93</v>
      </c>
      <c r="F14" s="216">
        <f t="shared" si="0"/>
        <v>111</v>
      </c>
      <c r="G14" s="216">
        <f t="shared" si="0"/>
        <v>4</v>
      </c>
    </row>
    <row r="15" spans="2:7" x14ac:dyDescent="0.45">
      <c r="B15" s="121"/>
    </row>
    <row r="16" spans="2:7" x14ac:dyDescent="0.45">
      <c r="B16" s="319" t="s">
        <v>32</v>
      </c>
      <c r="C16" s="319"/>
      <c r="D16" s="319"/>
      <c r="E16" s="319"/>
      <c r="F16" s="319"/>
    </row>
    <row r="17" spans="2:6" ht="14.25" customHeight="1" x14ac:dyDescent="0.45">
      <c r="B17" s="319" t="s">
        <v>167</v>
      </c>
      <c r="C17" s="321" t="s">
        <v>168</v>
      </c>
      <c r="D17" s="319" t="s">
        <v>126</v>
      </c>
      <c r="E17" s="321" t="s">
        <v>176</v>
      </c>
      <c r="F17" s="321" t="s">
        <v>177</v>
      </c>
    </row>
    <row r="18" spans="2:6" ht="28.5" customHeight="1" x14ac:dyDescent="0.45">
      <c r="B18" s="319"/>
      <c r="C18" s="321"/>
      <c r="D18" s="319"/>
      <c r="E18" s="321"/>
      <c r="F18" s="321"/>
    </row>
    <row r="19" spans="2:6" x14ac:dyDescent="0.45">
      <c r="B19" s="74" t="s">
        <v>8</v>
      </c>
      <c r="C19" s="216">
        <v>3</v>
      </c>
      <c r="D19" s="216">
        <v>7</v>
      </c>
      <c r="E19" s="216">
        <v>2</v>
      </c>
      <c r="F19" s="226"/>
    </row>
    <row r="20" spans="2:6" x14ac:dyDescent="0.45">
      <c r="B20" s="74" t="s">
        <v>42</v>
      </c>
      <c r="C20" s="216">
        <v>2</v>
      </c>
      <c r="D20" s="216">
        <v>18</v>
      </c>
      <c r="E20" s="216">
        <v>1</v>
      </c>
      <c r="F20" s="226"/>
    </row>
    <row r="21" spans="2:6" ht="12.6" customHeight="1" x14ac:dyDescent="0.45">
      <c r="B21" s="74" t="s">
        <v>171</v>
      </c>
      <c r="C21" s="216">
        <v>3</v>
      </c>
      <c r="D21" s="216">
        <v>76</v>
      </c>
      <c r="E21" s="216">
        <v>17</v>
      </c>
      <c r="F21" s="216">
        <v>3</v>
      </c>
    </row>
    <row r="22" spans="2:6" x14ac:dyDescent="0.45">
      <c r="B22" s="122" t="s">
        <v>155</v>
      </c>
      <c r="C22" s="216" t="s">
        <v>172</v>
      </c>
      <c r="D22" s="216">
        <v>26</v>
      </c>
      <c r="E22" s="216">
        <v>9</v>
      </c>
      <c r="F22" s="226"/>
    </row>
    <row r="23" spans="2:6" x14ac:dyDescent="0.45">
      <c r="B23" s="72" t="s">
        <v>173</v>
      </c>
      <c r="C23" s="216" t="s">
        <v>172</v>
      </c>
      <c r="D23" s="216">
        <v>22</v>
      </c>
      <c r="E23" s="216">
        <v>15</v>
      </c>
      <c r="F23" s="216">
        <v>2</v>
      </c>
    </row>
    <row r="24" spans="2:6" x14ac:dyDescent="0.45">
      <c r="B24" s="72" t="s">
        <v>174</v>
      </c>
      <c r="C24" s="216">
        <v>2</v>
      </c>
      <c r="D24" s="216">
        <v>5</v>
      </c>
      <c r="E24" s="216">
        <v>1</v>
      </c>
      <c r="F24" s="216">
        <v>1</v>
      </c>
    </row>
    <row r="25" spans="2:6" x14ac:dyDescent="0.45">
      <c r="B25" s="72" t="s">
        <v>175</v>
      </c>
      <c r="C25" s="216">
        <v>1</v>
      </c>
      <c r="D25" s="216">
        <v>1</v>
      </c>
      <c r="E25" s="226"/>
      <c r="F25" s="226"/>
    </row>
    <row r="26" spans="2:6" x14ac:dyDescent="0.45">
      <c r="B26" s="72" t="s">
        <v>28</v>
      </c>
      <c r="C26" s="216">
        <v>2</v>
      </c>
      <c r="D26" s="226"/>
      <c r="E26" s="216">
        <v>1</v>
      </c>
      <c r="F26" s="216">
        <v>1</v>
      </c>
    </row>
    <row r="27" spans="2:6" x14ac:dyDescent="0.45">
      <c r="B27" s="73" t="s">
        <v>45</v>
      </c>
      <c r="C27" s="216">
        <f>SUM(C19:C26)</f>
        <v>13</v>
      </c>
      <c r="D27" s="216">
        <f>SUM(D19:D26)</f>
        <v>155</v>
      </c>
      <c r="E27" s="216">
        <f t="shared" ref="E27:F27" si="1">SUM(E19:E26)</f>
        <v>46</v>
      </c>
      <c r="F27" s="216">
        <f t="shared" si="1"/>
        <v>7</v>
      </c>
    </row>
    <row r="28" spans="2:6" x14ac:dyDescent="0.45">
      <c r="B28" s="73"/>
      <c r="C28" s="74"/>
      <c r="D28" s="74"/>
      <c r="E28" s="74"/>
      <c r="F28" s="74"/>
    </row>
    <row r="29" spans="2:6" x14ac:dyDescent="0.45">
      <c r="B29" s="145"/>
      <c r="C29" s="146"/>
      <c r="D29" s="146"/>
      <c r="E29" s="146"/>
      <c r="F29" s="146"/>
    </row>
    <row r="30" spans="2:6" x14ac:dyDescent="0.45">
      <c r="B30" s="319" t="s">
        <v>178</v>
      </c>
      <c r="C30" s="319"/>
      <c r="D30" s="319"/>
      <c r="E30" s="319"/>
      <c r="F30" s="319"/>
    </row>
    <row r="31" spans="2:6" x14ac:dyDescent="0.45">
      <c r="B31" s="319" t="s">
        <v>167</v>
      </c>
      <c r="C31" s="321" t="s">
        <v>168</v>
      </c>
      <c r="D31" s="319" t="s">
        <v>49</v>
      </c>
      <c r="E31" s="319" t="s">
        <v>179</v>
      </c>
      <c r="F31" s="319" t="s">
        <v>170</v>
      </c>
    </row>
    <row r="32" spans="2:6" x14ac:dyDescent="0.45">
      <c r="B32" s="319"/>
      <c r="C32" s="321"/>
      <c r="D32" s="319"/>
      <c r="E32" s="319"/>
      <c r="F32" s="319"/>
    </row>
    <row r="33" spans="2:12" ht="28.5" customHeight="1" x14ac:dyDescent="0.45">
      <c r="B33" s="74" t="s">
        <v>8</v>
      </c>
      <c r="C33" s="216">
        <v>3</v>
      </c>
      <c r="D33" s="216">
        <v>9</v>
      </c>
      <c r="E33" s="226"/>
      <c r="F33" s="226"/>
    </row>
    <row r="34" spans="2:12" ht="14.25" customHeight="1" x14ac:dyDescent="0.45">
      <c r="B34" s="74" t="s">
        <v>42</v>
      </c>
      <c r="C34" s="216">
        <v>2</v>
      </c>
      <c r="D34" s="216">
        <v>15</v>
      </c>
      <c r="E34" s="216">
        <v>4</v>
      </c>
      <c r="F34" s="216"/>
    </row>
    <row r="35" spans="2:12" x14ac:dyDescent="0.45">
      <c r="B35" s="74" t="s">
        <v>171</v>
      </c>
      <c r="C35" s="216">
        <v>3</v>
      </c>
      <c r="D35" s="216">
        <v>74</v>
      </c>
      <c r="E35" s="216">
        <v>17</v>
      </c>
      <c r="F35" s="216">
        <v>5</v>
      </c>
    </row>
    <row r="36" spans="2:12" x14ac:dyDescent="0.45">
      <c r="B36" s="122" t="s">
        <v>155</v>
      </c>
      <c r="C36" s="216" t="s">
        <v>172</v>
      </c>
      <c r="D36" s="216">
        <v>30</v>
      </c>
      <c r="E36" s="216">
        <v>5</v>
      </c>
      <c r="F36" s="216"/>
    </row>
    <row r="37" spans="2:12" x14ac:dyDescent="0.45">
      <c r="B37" s="72" t="s">
        <v>173</v>
      </c>
      <c r="C37" s="216" t="s">
        <v>172</v>
      </c>
      <c r="D37" s="216">
        <v>34</v>
      </c>
      <c r="E37" s="216">
        <v>4</v>
      </c>
      <c r="F37" s="216">
        <v>1</v>
      </c>
    </row>
    <row r="38" spans="2:12" x14ac:dyDescent="0.45">
      <c r="B38" s="72" t="s">
        <v>174</v>
      </c>
      <c r="C38" s="216">
        <v>2</v>
      </c>
      <c r="D38" s="216">
        <v>5</v>
      </c>
      <c r="E38" s="216">
        <v>1</v>
      </c>
      <c r="F38" s="216">
        <v>1</v>
      </c>
    </row>
    <row r="39" spans="2:12" x14ac:dyDescent="0.45">
      <c r="B39" s="72" t="s">
        <v>175</v>
      </c>
      <c r="C39" s="216">
        <v>1</v>
      </c>
      <c r="D39" s="216">
        <v>1</v>
      </c>
      <c r="E39" s="226"/>
      <c r="F39" s="226"/>
    </row>
    <row r="40" spans="2:12" x14ac:dyDescent="0.45">
      <c r="B40" s="72" t="s">
        <v>28</v>
      </c>
      <c r="C40" s="216">
        <v>2</v>
      </c>
      <c r="D40" s="216">
        <v>2</v>
      </c>
      <c r="E40" s="226"/>
      <c r="F40" s="226"/>
    </row>
    <row r="41" spans="2:12" x14ac:dyDescent="0.45">
      <c r="B41" s="73" t="s">
        <v>33</v>
      </c>
      <c r="C41" s="216">
        <f>SUM(C33:C40)</f>
        <v>13</v>
      </c>
      <c r="D41" s="216">
        <f>SUM(D33:D40)</f>
        <v>170</v>
      </c>
      <c r="E41" s="216">
        <f>SUM(E33:E40)</f>
        <v>31</v>
      </c>
      <c r="F41" s="216">
        <f>SUM(F33:F40)</f>
        <v>7</v>
      </c>
    </row>
    <row r="43" spans="2:12" ht="14.65" thickBot="1" x14ac:dyDescent="0.5">
      <c r="B43" s="121"/>
    </row>
    <row r="44" spans="2:12" x14ac:dyDescent="0.45">
      <c r="B44" s="206" t="s">
        <v>180</v>
      </c>
      <c r="C44" s="229"/>
      <c r="D44" s="322" t="s">
        <v>60</v>
      </c>
      <c r="E44" s="323"/>
      <c r="F44" s="322" t="s">
        <v>112</v>
      </c>
      <c r="G44" s="323"/>
      <c r="H44" s="322" t="s">
        <v>162</v>
      </c>
      <c r="I44" s="324"/>
      <c r="J44" s="323"/>
      <c r="K44" s="238"/>
      <c r="L44" s="206"/>
    </row>
    <row r="45" spans="2:12" x14ac:dyDescent="0.45">
      <c r="B45" s="319" t="s">
        <v>167</v>
      </c>
      <c r="C45" s="325" t="s">
        <v>168</v>
      </c>
      <c r="D45" s="253" t="s">
        <v>64</v>
      </c>
      <c r="E45" s="254" t="s">
        <v>65</v>
      </c>
      <c r="F45" s="253" t="s">
        <v>66</v>
      </c>
      <c r="G45" s="254" t="s">
        <v>67</v>
      </c>
      <c r="H45" s="253" t="s">
        <v>70</v>
      </c>
      <c r="I45" s="255" t="s">
        <v>68</v>
      </c>
      <c r="J45" s="254" t="s">
        <v>69</v>
      </c>
      <c r="K45" s="266" t="s">
        <v>181</v>
      </c>
      <c r="L45" s="255" t="s">
        <v>152</v>
      </c>
    </row>
    <row r="46" spans="2:12" ht="14.25" customHeight="1" x14ac:dyDescent="0.45">
      <c r="B46" s="319"/>
      <c r="C46" s="325"/>
      <c r="D46" s="253"/>
      <c r="E46" s="254"/>
      <c r="F46" s="253"/>
      <c r="G46" s="254"/>
      <c r="H46" s="253"/>
      <c r="I46" s="255"/>
      <c r="J46" s="254"/>
      <c r="K46" s="266"/>
      <c r="L46" s="255"/>
    </row>
    <row r="47" spans="2:12" ht="14.25" customHeight="1" x14ac:dyDescent="0.45">
      <c r="B47" s="319"/>
      <c r="C47" s="325"/>
      <c r="D47" s="253"/>
      <c r="E47" s="254"/>
      <c r="F47" s="253"/>
      <c r="G47" s="254"/>
      <c r="H47" s="253"/>
      <c r="I47" s="255"/>
      <c r="J47" s="254"/>
      <c r="K47" s="266"/>
      <c r="L47" s="255"/>
    </row>
    <row r="48" spans="2:12" x14ac:dyDescent="0.45">
      <c r="B48" s="74" t="s">
        <v>8</v>
      </c>
      <c r="C48" s="78">
        <v>3</v>
      </c>
      <c r="D48" s="232">
        <v>4</v>
      </c>
      <c r="E48" s="233">
        <v>2</v>
      </c>
      <c r="F48" s="232">
        <v>1</v>
      </c>
      <c r="G48" s="234"/>
      <c r="H48" s="235"/>
      <c r="I48" s="228"/>
      <c r="J48" s="234"/>
      <c r="K48" s="231"/>
      <c r="L48" s="182">
        <v>2</v>
      </c>
    </row>
    <row r="49" spans="2:12" x14ac:dyDescent="0.45">
      <c r="B49" s="74" t="s">
        <v>42</v>
      </c>
      <c r="C49" s="78">
        <v>2</v>
      </c>
      <c r="D49" s="232">
        <v>3</v>
      </c>
      <c r="E49" s="233">
        <v>7</v>
      </c>
      <c r="F49" s="235"/>
      <c r="G49" s="234"/>
      <c r="H49" s="232">
        <v>2</v>
      </c>
      <c r="I49" s="182">
        <v>1</v>
      </c>
      <c r="J49" s="234"/>
      <c r="K49" s="231"/>
      <c r="L49" s="182">
        <v>6</v>
      </c>
    </row>
    <row r="50" spans="2:12" x14ac:dyDescent="0.45">
      <c r="B50" s="74" t="s">
        <v>171</v>
      </c>
      <c r="C50" s="78">
        <v>3</v>
      </c>
      <c r="D50" s="232">
        <v>17</v>
      </c>
      <c r="E50" s="233">
        <v>19</v>
      </c>
      <c r="F50" s="232">
        <v>10</v>
      </c>
      <c r="G50" s="233">
        <v>2</v>
      </c>
      <c r="H50" s="232">
        <v>6</v>
      </c>
      <c r="I50" s="182">
        <v>13</v>
      </c>
      <c r="J50" s="233">
        <v>1</v>
      </c>
      <c r="K50" s="230">
        <v>1</v>
      </c>
      <c r="L50" s="182">
        <v>27</v>
      </c>
    </row>
    <row r="51" spans="2:12" x14ac:dyDescent="0.45">
      <c r="B51" s="122" t="s">
        <v>155</v>
      </c>
      <c r="C51" s="78" t="s">
        <v>172</v>
      </c>
      <c r="D51" s="232">
        <v>10</v>
      </c>
      <c r="E51" s="233">
        <v>5</v>
      </c>
      <c r="F51" s="232">
        <v>2</v>
      </c>
      <c r="G51" s="233">
        <v>2</v>
      </c>
      <c r="H51" s="235"/>
      <c r="I51" s="182">
        <v>2</v>
      </c>
      <c r="J51" s="234"/>
      <c r="K51" s="230">
        <v>1</v>
      </c>
      <c r="L51" s="182">
        <v>13</v>
      </c>
    </row>
    <row r="52" spans="2:12" x14ac:dyDescent="0.45">
      <c r="B52" s="72" t="s">
        <v>173</v>
      </c>
      <c r="C52" s="78" t="s">
        <v>172</v>
      </c>
      <c r="D52" s="232">
        <v>10</v>
      </c>
      <c r="E52" s="233">
        <v>1</v>
      </c>
      <c r="F52" s="232">
        <v>1</v>
      </c>
      <c r="G52" s="233">
        <v>1</v>
      </c>
      <c r="H52" s="232">
        <v>1</v>
      </c>
      <c r="I52" s="182">
        <v>5</v>
      </c>
      <c r="J52" s="234"/>
      <c r="K52" s="231"/>
      <c r="L52" s="182">
        <v>20</v>
      </c>
    </row>
    <row r="53" spans="2:12" x14ac:dyDescent="0.45">
      <c r="B53" s="72" t="s">
        <v>174</v>
      </c>
      <c r="C53" s="78">
        <v>2</v>
      </c>
      <c r="D53" s="232">
        <v>3</v>
      </c>
      <c r="E53" s="233">
        <v>1</v>
      </c>
      <c r="F53" s="235"/>
      <c r="G53" s="234"/>
      <c r="H53" s="235"/>
      <c r="I53" s="228"/>
      <c r="J53" s="234"/>
      <c r="K53" s="231"/>
      <c r="L53" s="182">
        <v>3</v>
      </c>
    </row>
    <row r="54" spans="2:12" x14ac:dyDescent="0.45">
      <c r="B54" s="72" t="s">
        <v>175</v>
      </c>
      <c r="C54" s="78">
        <v>1</v>
      </c>
      <c r="D54" s="232">
        <v>1</v>
      </c>
      <c r="E54" s="234"/>
      <c r="F54" s="235"/>
      <c r="G54" s="234"/>
      <c r="H54" s="235"/>
      <c r="I54" s="228"/>
      <c r="J54" s="234"/>
      <c r="K54" s="231"/>
      <c r="L54" s="182"/>
    </row>
    <row r="55" spans="2:12" x14ac:dyDescent="0.45">
      <c r="B55" s="72" t="s">
        <v>28</v>
      </c>
      <c r="C55" s="78">
        <v>2</v>
      </c>
      <c r="D55" s="235"/>
      <c r="E55" s="234"/>
      <c r="F55" s="235"/>
      <c r="G55" s="234"/>
      <c r="H55" s="235"/>
      <c r="I55" s="182">
        <v>1</v>
      </c>
      <c r="J55" s="234"/>
      <c r="K55" s="231"/>
      <c r="L55" s="182">
        <v>1</v>
      </c>
    </row>
    <row r="56" spans="2:12" ht="28.5" customHeight="1" thickBot="1" x14ac:dyDescent="0.5">
      <c r="B56" s="73" t="s">
        <v>33</v>
      </c>
      <c r="C56" s="78">
        <f>SUM(C48:C55)</f>
        <v>13</v>
      </c>
      <c r="D56" s="236">
        <f>SUM(D48:D55)</f>
        <v>48</v>
      </c>
      <c r="E56" s="237">
        <f t="shared" ref="E56:L56" si="2">SUM(E48:E55)</f>
        <v>35</v>
      </c>
      <c r="F56" s="236">
        <f t="shared" si="2"/>
        <v>14</v>
      </c>
      <c r="G56" s="237">
        <f>SUM(G48:G55)</f>
        <v>5</v>
      </c>
      <c r="H56" s="236">
        <f>SUM(H48:H55)</f>
        <v>9</v>
      </c>
      <c r="I56" s="239">
        <f t="shared" si="2"/>
        <v>22</v>
      </c>
      <c r="J56" s="237">
        <f t="shared" si="2"/>
        <v>1</v>
      </c>
      <c r="K56" s="230">
        <f t="shared" si="2"/>
        <v>2</v>
      </c>
      <c r="L56" s="182">
        <f t="shared" si="2"/>
        <v>72</v>
      </c>
    </row>
    <row r="57" spans="2:12" ht="28.5" customHeight="1" x14ac:dyDescent="0.45">
      <c r="B57" s="73"/>
      <c r="C57" s="216"/>
      <c r="D57" s="141"/>
      <c r="E57" s="142"/>
      <c r="F57" s="142"/>
      <c r="G57" s="142"/>
    </row>
    <row r="58" spans="2:12" ht="28.5" customHeight="1" x14ac:dyDescent="0.45">
      <c r="B58" s="205" t="s">
        <v>79</v>
      </c>
      <c r="C58" s="205"/>
      <c r="D58" s="205"/>
      <c r="E58" s="205"/>
      <c r="F58" s="205"/>
      <c r="G58" s="205"/>
    </row>
    <row r="59" spans="2:12" x14ac:dyDescent="0.45">
      <c r="B59" s="319" t="s">
        <v>167</v>
      </c>
      <c r="C59" s="321" t="s">
        <v>168</v>
      </c>
      <c r="D59" s="319" t="s">
        <v>81</v>
      </c>
      <c r="E59" s="319" t="s">
        <v>82</v>
      </c>
      <c r="F59" s="319" t="s">
        <v>83</v>
      </c>
      <c r="G59" s="319" t="s">
        <v>84</v>
      </c>
    </row>
    <row r="60" spans="2:12" ht="14.25" customHeight="1" x14ac:dyDescent="0.45">
      <c r="B60" s="319"/>
      <c r="C60" s="321"/>
      <c r="D60" s="319"/>
      <c r="E60" s="319"/>
      <c r="F60" s="319"/>
      <c r="G60" s="319"/>
    </row>
    <row r="61" spans="2:12" x14ac:dyDescent="0.45">
      <c r="B61" s="319"/>
      <c r="C61" s="321"/>
      <c r="D61" s="319"/>
      <c r="E61" s="319"/>
      <c r="F61" s="319"/>
      <c r="G61" s="319"/>
    </row>
    <row r="62" spans="2:12" x14ac:dyDescent="0.45">
      <c r="B62" s="74" t="s">
        <v>8</v>
      </c>
      <c r="C62" s="216">
        <v>3</v>
      </c>
      <c r="D62" s="226"/>
      <c r="E62" s="216">
        <v>6</v>
      </c>
      <c r="F62" s="216">
        <v>3</v>
      </c>
      <c r="G62" s="226"/>
    </row>
    <row r="63" spans="2:12" x14ac:dyDescent="0.45">
      <c r="B63" s="74" t="s">
        <v>42</v>
      </c>
      <c r="C63" s="216">
        <v>2</v>
      </c>
      <c r="D63" s="216">
        <v>9</v>
      </c>
      <c r="E63" s="216">
        <v>7</v>
      </c>
      <c r="F63" s="216">
        <v>2</v>
      </c>
      <c r="G63" s="216">
        <v>1</v>
      </c>
    </row>
    <row r="64" spans="2:12" x14ac:dyDescent="0.45">
      <c r="B64" s="74" t="s">
        <v>171</v>
      </c>
      <c r="C64" s="216">
        <v>3</v>
      </c>
      <c r="D64" s="216">
        <v>24</v>
      </c>
      <c r="E64" s="216">
        <v>51</v>
      </c>
      <c r="F64" s="216">
        <v>16</v>
      </c>
      <c r="G64" s="216">
        <v>5</v>
      </c>
    </row>
    <row r="65" spans="2:7" x14ac:dyDescent="0.45">
      <c r="B65" s="122" t="s">
        <v>155</v>
      </c>
      <c r="C65" s="216" t="s">
        <v>172</v>
      </c>
      <c r="D65" s="216">
        <v>31</v>
      </c>
      <c r="E65" s="216">
        <v>4</v>
      </c>
      <c r="F65" s="226"/>
      <c r="G65" s="226"/>
    </row>
    <row r="66" spans="2:7" x14ac:dyDescent="0.45">
      <c r="B66" s="72" t="s">
        <v>173</v>
      </c>
      <c r="C66" s="216" t="s">
        <v>172</v>
      </c>
      <c r="D66" s="216">
        <v>37</v>
      </c>
      <c r="E66" s="216">
        <v>2</v>
      </c>
      <c r="F66" s="226"/>
      <c r="G66" s="226"/>
    </row>
    <row r="67" spans="2:7" x14ac:dyDescent="0.45">
      <c r="B67" s="72" t="s">
        <v>174</v>
      </c>
      <c r="C67" s="216">
        <v>2</v>
      </c>
      <c r="D67" s="216">
        <v>4</v>
      </c>
      <c r="E67" s="216">
        <v>2</v>
      </c>
      <c r="F67" s="216">
        <v>1</v>
      </c>
      <c r="G67" s="226"/>
    </row>
    <row r="68" spans="2:7" x14ac:dyDescent="0.45">
      <c r="B68" s="72" t="s">
        <v>175</v>
      </c>
      <c r="C68" s="216">
        <v>1</v>
      </c>
      <c r="D68" s="226"/>
      <c r="E68" s="226"/>
      <c r="F68" s="216">
        <v>1</v>
      </c>
      <c r="G68" s="226"/>
    </row>
    <row r="69" spans="2:7" x14ac:dyDescent="0.45">
      <c r="B69" s="72" t="s">
        <v>28</v>
      </c>
      <c r="C69" s="216">
        <v>2</v>
      </c>
      <c r="D69" s="226"/>
      <c r="E69" s="216">
        <v>1</v>
      </c>
      <c r="F69" s="216">
        <v>1</v>
      </c>
      <c r="G69" s="226"/>
    </row>
    <row r="70" spans="2:7" x14ac:dyDescent="0.45">
      <c r="B70" s="73" t="s">
        <v>33</v>
      </c>
      <c r="C70" s="216">
        <f>SUM(C62:C69)</f>
        <v>13</v>
      </c>
      <c r="D70" s="216">
        <f t="shared" ref="D70:G70" si="3">SUM(D62:D69)</f>
        <v>105</v>
      </c>
      <c r="E70" s="216">
        <f t="shared" si="3"/>
        <v>73</v>
      </c>
      <c r="F70" s="216">
        <f t="shared" si="3"/>
        <v>24</v>
      </c>
      <c r="G70" s="216">
        <f t="shared" si="3"/>
        <v>6</v>
      </c>
    </row>
  </sheetData>
  <mergeCells count="39">
    <mergeCell ref="H44:J44"/>
    <mergeCell ref="E45:E47"/>
    <mergeCell ref="B30:F30"/>
    <mergeCell ref="B31:B32"/>
    <mergeCell ref="C31:C32"/>
    <mergeCell ref="D31:D32"/>
    <mergeCell ref="E31:E32"/>
    <mergeCell ref="F31:F32"/>
    <mergeCell ref="D44:E44"/>
    <mergeCell ref="F44:G44"/>
    <mergeCell ref="B4:B5"/>
    <mergeCell ref="B3:G3"/>
    <mergeCell ref="G4:G5"/>
    <mergeCell ref="C4:C5"/>
    <mergeCell ref="D4:D5"/>
    <mergeCell ref="E4:E5"/>
    <mergeCell ref="F4:F5"/>
    <mergeCell ref="B16:F16"/>
    <mergeCell ref="B17:B18"/>
    <mergeCell ref="C17:C18"/>
    <mergeCell ref="D17:D18"/>
    <mergeCell ref="E17:E18"/>
    <mergeCell ref="F17:F18"/>
    <mergeCell ref="K45:K47"/>
    <mergeCell ref="L45:L47"/>
    <mergeCell ref="B59:B61"/>
    <mergeCell ref="C59:C61"/>
    <mergeCell ref="D59:D61"/>
    <mergeCell ref="E59:E61"/>
    <mergeCell ref="F59:F61"/>
    <mergeCell ref="G59:G61"/>
    <mergeCell ref="F45:F47"/>
    <mergeCell ref="G45:G47"/>
    <mergeCell ref="H45:H47"/>
    <mergeCell ref="I45:I47"/>
    <mergeCell ref="J45:J47"/>
    <mergeCell ref="B45:B47"/>
    <mergeCell ref="C45:C47"/>
    <mergeCell ref="D45:D47"/>
  </mergeCells>
  <pageMargins left="0.7" right="0.7" top="0.75" bottom="0.75" header="0.3" footer="0.3"/>
  <pageSetup paperSize="8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NAO Document" ma:contentTypeID="0x0101008B3E9B1E8BB4AE469C1F14D08B8908CB0100E4DE97C0CCB71B4E882EEFD8C10D42FB" ma:contentTypeVersion="24" ma:contentTypeDescription="Create a new document." ma:contentTypeScope="" ma:versionID="cdcd05b42f3475af0f8139eae2204bd8">
  <xsd:schema xmlns:xsd="http://www.w3.org/2001/XMLSchema" xmlns:xs="http://www.w3.org/2001/XMLSchema" xmlns:p="http://schemas.microsoft.com/office/2006/metadata/properties" xmlns:ns1="http://schemas.microsoft.com/sharepoint/v3" xmlns:ns2="812882f4-ab92-463a-9735-8e5f6209ae03" xmlns:ns3="b0579936-9fdd-461c-b45b-29b5cdbb63b5" xmlns:ns4="http://schemas.microsoft.com/sharepoint/v4" targetNamespace="http://schemas.microsoft.com/office/2006/metadata/properties" ma:root="true" ma:fieldsID="48ac6e18bb1119a19fcada87b7f5dc35" ns1:_="" ns2:_="" ns3:_="" ns4:_="">
    <xsd:import namespace="http://schemas.microsoft.com/sharepoint/v3"/>
    <xsd:import namespace="812882f4-ab92-463a-9735-8e5f6209ae03"/>
    <xsd:import namespace="b0579936-9fdd-461c-b45b-29b5cdbb63b5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NAOProjectID" minOccurs="0"/>
                <xsd:element ref="ns2:NAOProjectName" minOccurs="0"/>
                <xsd:element ref="ns2:n7671e4c739c4969bdb07cb1368e6fa9" minOccurs="0"/>
                <xsd:element ref="ns2:TaxCatchAll" minOccurs="0"/>
                <xsd:element ref="ns2:TaxCatchAllLabel" minOccurs="0"/>
                <xsd:element ref="ns2:NAOonPremFilePath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1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2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882f4-ab92-463a-9735-8e5f6209ae03" elementFormDefault="qualified">
    <xsd:import namespace="http://schemas.microsoft.com/office/2006/documentManagement/types"/>
    <xsd:import namespace="http://schemas.microsoft.com/office/infopath/2007/PartnerControls"/>
    <xsd:element name="NAOProjectID" ma:index="8" nillable="true" ma:displayName="Project ID" ma:internalName="NAOProjectID">
      <xsd:simpleType>
        <xsd:restriction base="dms:Text"/>
      </xsd:simpleType>
    </xsd:element>
    <xsd:element name="NAOProjectName" ma:index="9" nillable="true" ma:displayName="Project Name" ma:internalName="NAOProjectName">
      <xsd:simpleType>
        <xsd:restriction base="dms:Text"/>
      </xsd:simpleType>
    </xsd:element>
    <xsd:element name="n7671e4c739c4969bdb07cb1368e6fa9" ma:index="10" nillable="true" ma:taxonomy="true" ma:internalName="n7671e4c739c4969bdb07cb1368e6fa9" ma:taxonomyFieldName="NAOCluster" ma:displayName="Group" ma:readOnly="false" ma:default="" ma:fieldId="{77671e4c-739c-4969-bdb0-7cb1368e6fa9}" ma:sspId="d7be2620-9bcb-4da7-afa1-29b1f21a0e7f" ma:termSetId="694af1db-1d64-49bd-9c07-f701fa3d4b7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ab6c1c10-64b3-41ef-be16-e3d880ecdec5}" ma:internalName="TaxCatchAll" ma:showField="CatchAllData" ma:web="812882f4-ab92-463a-9735-8e5f6209a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ab6c1c10-64b3-41ef-be16-e3d880ecdec5}" ma:internalName="TaxCatchAllLabel" ma:readOnly="true" ma:showField="CatchAllDataLabel" ma:web="812882f4-ab92-463a-9735-8e5f6209a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AOonPremFilePath" ma:index="14" nillable="true" ma:displayName="OnPrem FilePath" ma:internalName="NAOonPremFilePath">
      <xsd:simpleType>
        <xsd:restriction base="dms:Text"/>
      </xsd:simpleType>
    </xsd:element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79936-9fdd-461c-b45b-29b5cdbb63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0" nillable="true" ma:displayName="Location" ma:internalName="MediaServiceLocation" ma:readOnly="true">
      <xsd:simpleType>
        <xsd:restriction base="dms:Text"/>
      </xsd:simpleType>
    </xsd:element>
    <xsd:element name="MediaLengthInSeconds" ma:index="3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d7be2620-9bcb-4da7-afa1-29b1f21a0e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2882f4-ab92-463a-9735-8e5f6209ae03">
      <Value>2</Value>
    </TaxCatchAll>
    <IconOverlay xmlns="http://schemas.microsoft.com/sharepoint/v4" xsi:nil="true"/>
    <NAOProjectID xmlns="812882f4-ab92-463a-9735-8e5f6209ae03" xsi:nil="true"/>
    <n7671e4c739c4969bdb07cb1368e6fa9 xmlns="812882f4-ab92-463a-9735-8e5f6209ae0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Core Strategic Services</TermName>
          <TermId xmlns="http://schemas.microsoft.com/office/infopath/2007/PartnerControls">a07fa229-3f87-4531-808b-42ad342dd26a</TermId>
        </TermInfo>
      </Terms>
    </n7671e4c739c4969bdb07cb1368e6fa9>
    <NAOonPremFilePath xmlns="812882f4-ab92-463a-9735-8e5f6209ae03" xsi:nil="true"/>
    <NAOProjectName xmlns="812882f4-ab92-463a-9735-8e5f6209ae03" xsi:nil="true"/>
    <_dlc_DocId xmlns="812882f4-ab92-463a-9735-8e5f6209ae03">TMHR-267657407-193722</_dlc_DocId>
    <_dlc_DocIdUrl xmlns="812882f4-ab92-463a-9735-8e5f6209ae03">
      <Url>https://nationalauditoffice.sharepoint.com/sites/TMHR/_layouts/15/DocIdRedir.aspx?ID=TMHR-267657407-193722</Url>
      <Description>TMHR-267657407-193722</Description>
    </_dlc_DocIdUrl>
    <lcf76f155ced4ddcb4097134ff3c332f xmlns="b0579936-9fdd-461c-b45b-29b5cdbb63b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89F6C8-B950-4203-9C13-216C27EF7B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1EF002-48AE-4A8C-BB20-BE3D215255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2882f4-ab92-463a-9735-8e5f6209ae03"/>
    <ds:schemaRef ds:uri="b0579936-9fdd-461c-b45b-29b5cdbb63b5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51E55D-8A5A-4CF4-B790-B40711E3B68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6CE479F-6703-44BD-97C0-E12738F3D533}">
  <ds:schemaRefs>
    <ds:schemaRef ds:uri="812882f4-ab92-463a-9735-8e5f6209ae03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dcmitype/"/>
    <ds:schemaRef ds:uri="http://schemas.microsoft.com/sharepoint/v4"/>
    <ds:schemaRef ds:uri="http://purl.org/dc/elements/1.1/"/>
    <ds:schemaRef ds:uri="b0579936-9fdd-461c-b45b-29b5cdbb63b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Key</vt:lpstr>
      <vt:lpstr>Workforce 1</vt:lpstr>
      <vt:lpstr>Workforce 2</vt:lpstr>
      <vt:lpstr>Workforce 3</vt:lpstr>
      <vt:lpstr>Graduate Recruitment</vt:lpstr>
      <vt:lpstr>Experienced hire recruitment</vt:lpstr>
      <vt:lpstr>Applications for promotion</vt:lpstr>
      <vt:lpstr>Actual promotions</vt:lpstr>
      <vt:lpstr>'Actual promotions'!Print_Area</vt:lpstr>
      <vt:lpstr>'Applications for promotion'!Print_Area</vt:lpstr>
      <vt:lpstr>'Experienced hire recruitment'!Print_Area</vt:lpstr>
      <vt:lpstr>'Workforce 1'!Print_Area</vt:lpstr>
      <vt:lpstr>'Workforce 2'!Print_Area</vt:lpstr>
    </vt:vector>
  </TitlesOfParts>
  <Manager/>
  <Company>National Audit Office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 Equality Information March 2022</dc:title>
  <dc:subject/>
  <dc:creator>TAYLOR, Sam</dc:creator>
  <cp:keywords/>
  <dc:description/>
  <cp:lastModifiedBy>TAHIR, Basma</cp:lastModifiedBy>
  <cp:revision/>
  <dcterms:created xsi:type="dcterms:W3CDTF">2017-04-13T15:15:34Z</dcterms:created>
  <dcterms:modified xsi:type="dcterms:W3CDTF">2024-09-05T09:52:24Z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0x0101008B3E9B1E8BB4AE469C1F14D08B8908CB0100E4DE97C0CCB71B4E882EEFD8C10D42FB</vt:lpwstr>
  </property>
  <property fmtid="{D5CDD505-2E9C-101B-9397-08002B2CF9AE}" pid="3" name="_dlc_DocIdItemGuid">
    <vt:lpwstr>c417d278-dfee-463f-ab8e-5b04698536f4</vt:lpwstr>
  </property>
  <property fmtid="{D5CDD505-2E9C-101B-9397-08002B2CF9AE}" pid="4" name="Secondary Organisations">
    <vt:lpwstr/>
  </property>
  <property fmtid="{D5CDD505-2E9C-101B-9397-08002B2CF9AE}" pid="5" name="Order">
    <vt:r8>9363200</vt:r8>
  </property>
  <property fmtid="{D5CDD505-2E9C-101B-9397-08002B2CF9AE}" pid="6" name="ked9ab204e5a49668c18b0d2692eef1d">
    <vt:lpwstr/>
  </property>
  <property fmtid="{D5CDD505-2E9C-101B-9397-08002B2CF9AE}" pid="7" name="NAOSubject">
    <vt:lpwstr/>
  </property>
  <property fmtid="{D5CDD505-2E9C-101B-9397-08002B2CF9AE}" pid="8" name="PrimarySubject">
    <vt:lpwstr>15;#Diversity|a24c935e-a755-4232-9f77-9b62effa0474</vt:lpwstr>
  </property>
  <property fmtid="{D5CDD505-2E9C-101B-9397-08002B2CF9AE}" pid="9" name="m7579f702bdd46d0900a361f01f97131">
    <vt:lpwstr/>
  </property>
  <property fmtid="{D5CDD505-2E9C-101B-9397-08002B2CF9AE}" pid="10" name="Forreviewby">
    <vt:lpwstr/>
  </property>
  <property fmtid="{D5CDD505-2E9C-101B-9397-08002B2CF9AE}" pid="11" name="CoverageYear">
    <vt:lpwstr/>
  </property>
  <property fmtid="{D5CDD505-2E9C-101B-9397-08002B2CF9AE}" pid="12" name="CorporateTeam">
    <vt:lpwstr/>
  </property>
  <property fmtid="{D5CDD505-2E9C-101B-9397-08002B2CF9AE}" pid="13" name="NAOCluster">
    <vt:lpwstr>2;#Core Strategic Services|a07fa229-3f87-4531-808b-42ad342dd26a</vt:lpwstr>
  </property>
  <property fmtid="{D5CDD505-2E9C-101B-9397-08002B2CF9AE}" pid="14" name="MediaServiceImageTags">
    <vt:lpwstr/>
  </property>
</Properties>
</file>