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4.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pivotTables/pivotTable1.xml" ContentType="application/vnd.openxmlformats-officedocument.spreadsheetml.pivotTable+xml"/>
  <Override PartName="/xl/drawings/drawing5.xml" ContentType="application/vnd.openxmlformats-officedocument.drawing+xml"/>
  <Override PartName="/xl/tables/table12.xml" ContentType="application/vnd.openxmlformats-officedocument.spreadsheetml.table+xml"/>
  <Override PartName="/xl/queryTables/queryTable1.xml" ContentType="application/vnd.openxmlformats-officedocument.spreadsheetml.query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defaultThemeVersion="124226"/>
  <mc:AlternateContent xmlns:mc="http://schemas.openxmlformats.org/markup-compatibility/2006">
    <mc:Choice Requires="x15">
      <x15ac:absPath xmlns:x15ac="http://schemas.microsoft.com/office/spreadsheetml/2010/11/ac" url="https://nationalauditoffice.sharepoint.com/sites/HUBFinandRiskMngmt/Shared Documents/Knowledge Asset Development/Risk Management in Government (2022)/Assessment template/"/>
    </mc:Choice>
  </mc:AlternateContent>
  <xr:revisionPtr revIDLastSave="201" documentId="8_{2EFA402D-9966-40DE-ABE1-D5B7516C2403}" xr6:coauthVersionLast="47" xr6:coauthVersionMax="47" xr10:uidLastSave="{386F9DDD-6909-4EE6-B26B-2A594074B8C8}"/>
  <bookViews>
    <workbookView xWindow="3495" yWindow="-16320" windowWidth="29040" windowHeight="15840" activeTab="5" xr2:uid="{00000000-000D-0000-FFFF-FFFF00000000}"/>
  </bookViews>
  <sheets>
    <sheet name="Welcome" sheetId="13" r:id="rId1"/>
    <sheet name="How to Use" sheetId="30" r:id="rId2"/>
    <sheet name="Self-Assessment" sheetId="1" r:id="rId3"/>
    <sheet name="Outcomes" sheetId="14" r:id="rId4"/>
    <sheet name="Overall view" sheetId="25" r:id="rId5"/>
    <sheet name="Outcome Analyser" sheetId="34" r:id="rId6"/>
  </sheets>
  <definedNames>
    <definedName name="ExternalData_3" localSheetId="5" hidden="1">'Outcome Analyser'!$A$1:$E$62</definedName>
  </definedNames>
  <calcPr calcId="191028"/>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25" l="1"/>
  <c r="E13" i="25"/>
  <c r="E12" i="25"/>
  <c r="E11" i="25"/>
  <c r="E8" i="25"/>
  <c r="E7" i="25"/>
  <c r="F11" i="1"/>
  <c r="F12" i="1"/>
  <c r="F13" i="1"/>
  <c r="F14" i="1"/>
  <c r="F15" i="1"/>
  <c r="F16" i="1"/>
  <c r="F17" i="1"/>
  <c r="F31" i="1"/>
  <c r="F32" i="1"/>
  <c r="F33" i="1"/>
  <c r="F34" i="1"/>
  <c r="F35" i="1"/>
  <c r="F50" i="1"/>
  <c r="F51" i="1"/>
  <c r="F52" i="1"/>
  <c r="F53" i="1"/>
  <c r="F54" i="1"/>
  <c r="F55" i="1"/>
  <c r="F70" i="1"/>
  <c r="F71" i="1"/>
  <c r="F72" i="1"/>
  <c r="F73" i="1"/>
  <c r="F74" i="1"/>
  <c r="F75" i="1"/>
  <c r="F76" i="1"/>
  <c r="F91" i="1"/>
  <c r="F92" i="1"/>
  <c r="F93" i="1"/>
  <c r="F94" i="1"/>
  <c r="F95" i="1"/>
  <c r="F96" i="1"/>
  <c r="F97" i="1"/>
  <c r="F98" i="1"/>
  <c r="F113" i="1"/>
  <c r="F114" i="1"/>
  <c r="F115" i="1"/>
  <c r="F116" i="1"/>
  <c r="F117" i="1"/>
  <c r="F118" i="1"/>
  <c r="F119" i="1"/>
  <c r="F134" i="1"/>
  <c r="F135" i="1"/>
  <c r="F136" i="1"/>
  <c r="F137" i="1"/>
  <c r="F138" i="1"/>
  <c r="F153" i="1"/>
  <c r="F154" i="1"/>
  <c r="F155" i="1"/>
  <c r="F156" i="1"/>
  <c r="F157" i="1"/>
  <c r="F172" i="1"/>
  <c r="F173" i="1"/>
  <c r="F174" i="1"/>
  <c r="F175" i="1"/>
  <c r="F176" i="1"/>
  <c r="F177" i="1"/>
  <c r="F178" i="1"/>
  <c r="F179" i="1"/>
  <c r="F194" i="1"/>
  <c r="F195" i="1"/>
  <c r="F196" i="1"/>
  <c r="F197" i="1"/>
  <c r="F198" i="1"/>
  <c r="F199" i="1"/>
  <c r="E10" i="25" l="1"/>
  <c r="E9" i="25"/>
  <c r="E6" i="25"/>
  <c r="E5" i="2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3A5C819-4C43-43E0-AC39-B8040AABA9B2}" keepAlive="1" name="Query - CombinedTable SummaryTable" description="Connection to the 'CombinedTable SummaryTable' query in the workbook." type="5" refreshedVersion="8" background="1" saveData="1">
    <dbPr connection="Provider=Microsoft.Mashup.OleDb.1;Data Source=$Workbook$;Location=&quot;CombinedTable SummaryTable&quot;;Extended Properties=&quot;&quot;" command="SELECT * FROM [CombinedTable SummaryTable]"/>
  </connection>
  <connection id="2" xr16:uid="{F02967AF-0E6D-44CB-8BDF-2A4C70621AE9}" keepAlive="1" name="Query - CombinedTable SummaryTable - for pivot" description="Connection to the 'CombinedTable SummaryTable - for pivot' query in the workbook." type="5" refreshedVersion="8" background="1" saveData="1">
    <dbPr connection="Provider=Microsoft.Mashup.OleDb.1;Data Source=$Workbook$;Location=&quot;CombinedTable SummaryTable - for pivot&quot;;Extended Properties=&quot;&quot;" command="SELECT * FROM [CombinedTable SummaryTable - for pivot]"/>
  </connection>
  <connection id="3" xr16:uid="{729DC137-6F63-4D43-86B9-43AACEBABB55}" keepAlive="1" name="Query - CombinedTable SummaryTable (3)" description="Connection to the 'CombinedTable SummaryTable (3)' query in the workbook." type="5" refreshedVersion="8" background="1" saveData="1">
    <dbPr connection="Provider=Microsoft.Mashup.OleDb.1;Data Source=$Workbook$;Location=&quot;CombinedTable SummaryTable (3)&quot;;Extended Properties=&quot;&quot;" command="SELECT * FROM [CombinedTable SummaryTable (3)]"/>
  </connection>
</connections>
</file>

<file path=xl/sharedStrings.xml><?xml version="1.0" encoding="utf-8"?>
<sst xmlns="http://schemas.openxmlformats.org/spreadsheetml/2006/main" count="523" uniqueCount="118">
  <si>
    <t>Answer Options</t>
  </si>
  <si>
    <t>Strongly Agree</t>
  </si>
  <si>
    <t>Agree</t>
  </si>
  <si>
    <t>Disagree</t>
  </si>
  <si>
    <t>Strongly Disagree</t>
  </si>
  <si>
    <t>Not Applicable</t>
  </si>
  <si>
    <t>Establish strong leadership and risk culture</t>
  </si>
  <si>
    <t>A tone from the top that establishes the importance of risk management and promotes a 
positive risk culture will have greater success in driving the right behaviours and actions 
throughout the organisation.</t>
  </si>
  <si>
    <t>Approach</t>
  </si>
  <si>
    <t>Action No.</t>
  </si>
  <si>
    <t>Measure</t>
  </si>
  <si>
    <t>Response</t>
  </si>
  <si>
    <t>Score</t>
  </si>
  <si>
    <t>1. Establish strong leadership and risk culture</t>
  </si>
  <si>
    <t>The right tone is set at and from the top of the organisation</t>
  </si>
  <si>
    <t>There is strong leadership, accountability, and assurance arrangements for risk management</t>
  </si>
  <si>
    <t>The risk of optimism bias is reduced through independent challenge</t>
  </si>
  <si>
    <t>A culture of psychological safety is promoted to allow open dialogues around risk</t>
  </si>
  <si>
    <t>Positive risk behaviours are incentivised across the organisation</t>
  </si>
  <si>
    <t>Innovative approaches to risk and opportunity management are encouraged</t>
  </si>
  <si>
    <t>The culture of the organisation encourages people to challenge existing practices and identify new ways of doing things</t>
  </si>
  <si>
    <t>Further Comments</t>
  </si>
  <si>
    <t>You can write here</t>
  </si>
  <si>
    <t>Build capability and expertise</t>
  </si>
  <si>
    <t>Developing risk management expertise and credibility will strengthen the organisation’s ability to make risk-informed decisions that achieve strategic objectives and deliver value-for-money outcomes.</t>
  </si>
  <si>
    <t>2. Build capability and expertise</t>
  </si>
  <si>
    <t>There is an assessment of the skills and capabilities needed, and gaps are addressed</t>
  </si>
  <si>
    <t>Interventions are delivered to raise risk awareness and capability across the organisation</t>
  </si>
  <si>
    <t>Risk practitioners are upskilled and developed to strengthen risk management credibility</t>
  </si>
  <si>
    <t>Risk experts and specialists are engaged where appropriate</t>
  </si>
  <si>
    <t>Succession plans are in place to meet the risk management capabilities and expertise levels needed in the future</t>
  </si>
  <si>
    <t>Define and embed risk appetite and tolerance</t>
  </si>
  <si>
    <t>Expressions of risk appetite and risk tolerance that are understood across the 
entire organisation will set parameters for individuals to operate and enable risk taking 
that supports the achievement of strategic objectives.</t>
  </si>
  <si>
    <t>3. Define and embed risk appetite and tolerance</t>
  </si>
  <si>
    <t>There is a clear articulation of the levels of risk the organisation is willing to accept and tolerate</t>
  </si>
  <si>
    <t>Good quality information is used to inform risk appetite and tolerance</t>
  </si>
  <si>
    <t>Risk appetite is communicated across the organisation so it can be understood and put into action</t>
  </si>
  <si>
    <t>Risk appetite is flexed to reflect changing dynamics in the environment and management’s preferences</t>
  </si>
  <si>
    <t>There is a high level of confidence in the quality and accuracy of data being used to inform risk appetite</t>
  </si>
  <si>
    <t>Risk appetite is appropriately aligned with the strategic ambitions and priorities of the organisation</t>
  </si>
  <si>
    <t>Take a forward-looking view</t>
  </si>
  <si>
    <t>Anticipating future risks will enable organisations to be better prepared 
and more responsive to changes and shocks.</t>
  </si>
  <si>
    <t>4. Take a forward-looking view</t>
  </si>
  <si>
    <t>The organisation continually scans the horizon for emerging risks and future threats and opportunities</t>
  </si>
  <si>
    <t>Diversity is built into risk identification by including expert viewpoints</t>
  </si>
  <si>
    <t>The organisation uses foresight tools and futures thinking to understand uncertainty and inform risk identification</t>
  </si>
  <si>
    <t>The organisation is sufficiently imaginative in planning for severe but plausible scenarios</t>
  </si>
  <si>
    <t>The risk identification process involves a range of stakeholders, and independent and robust challenge</t>
  </si>
  <si>
    <t>Horizon scanning exercises are utilised effectively to identify emerging risks and future threats and opportunities</t>
  </si>
  <si>
    <t>Scenario planning exercises and stress-tests are well planned and executed</t>
  </si>
  <si>
    <t>Make risk-informed decisions</t>
  </si>
  <si>
    <t>Decisions that are informed by robust risk management will take threats and 
opportunities into account so the organisation can better achieve its objectives.</t>
  </si>
  <si>
    <t>5. Make risk-informed decisions</t>
  </si>
  <si>
    <t>Risks are aligned with the organisation’s 
strategy, goals and objectives</t>
  </si>
  <si>
    <t>Risk management is designed into the governance architecture</t>
  </si>
  <si>
    <t>The organisation is deliberate about risks and opportunities in decision making</t>
  </si>
  <si>
    <t>Risk expertise is engaged early in the decision-making process</t>
  </si>
  <si>
    <t>Risk considerations inform strategic, operational and project objectives</t>
  </si>
  <si>
    <t>Risk data is effectively used to support strategy, operational delivery, financial planning and performance</t>
  </si>
  <si>
    <t>The risk management framework supports the robust identification and management of opportunities and risks 
across the organisation</t>
  </si>
  <si>
    <t>Risk management is integrated into the decision-making process</t>
  </si>
  <si>
    <t>Adopt a whole-system approach</t>
  </si>
  <si>
    <t>A holistic approach to risk management enables interdependent and interconnected 
risks to be identified and managed in a robust and integrated manner.</t>
  </si>
  <si>
    <t>6. Adopt a whole-system approach</t>
  </si>
  <si>
    <t>The organisation identifies risks in the third-party ecosystem</t>
  </si>
  <si>
    <t>The organisation maps interdependencies and connections for cross-cutting risks</t>
  </si>
  <si>
    <t>The organisation assesses the range of impacts and consequences of risks</t>
  </si>
  <si>
    <t>There is a joined-up approach to managing risks and breaking down silos</t>
  </si>
  <si>
    <t>Risk information is aggregated across the organisation and, where relevant, the departmental group</t>
  </si>
  <si>
    <t>The aggregated risk information is accurate and of high quality</t>
  </si>
  <si>
    <t>The organisation seeks out assurance on the effectiveness of the risk and control environment of its supply chain</t>
  </si>
  <si>
    <t>Assess risk impact</t>
  </si>
  <si>
    <t>Thorough assessment and evaluation will enable the impact of risks to be consistently 
understood and help prioritise the different risks the organisation is managing</t>
  </si>
  <si>
    <t>7. Assess risk impact</t>
  </si>
  <si>
    <t>The right tools and expertise are used to assess and evaluate risks</t>
  </si>
  <si>
    <t>Good quality data is leveraged to support the risk assessment effort</t>
  </si>
  <si>
    <t>Qualitative and quantitative methods are deployed to assess impact</t>
  </si>
  <si>
    <t>The aggregate impact of risks across the organisation is identified and assessed</t>
  </si>
  <si>
    <t>The information and data being used to inform the risk assessments are relevant and accurate</t>
  </si>
  <si>
    <t>Take action to address risks</t>
  </si>
  <si>
    <t>An organisation where individuals understand their responsibilities for managing risks – 
and how risk appetite and tolerance can be applied in practice – will be better equipped 
to take effective action as risks develop.</t>
  </si>
  <si>
    <t>8. Take action to address risks</t>
  </si>
  <si>
    <t>There is clear ownership and accountability for risks</t>
  </si>
  <si>
    <t>Appropriate risk management responses are developed in line with the organisation’s risk appetite and tolerance</t>
  </si>
  <si>
    <t>There are clear criteria for escalating risks that fall outside of appetite or tolerance</t>
  </si>
  <si>
    <t>Assurance is gained over the effectiveness of risk management processes</t>
  </si>
  <si>
    <t>The expectations on risk owners to take action and respond to risks are well defined and understood</t>
  </si>
  <si>
    <t>Monitor and report on the risks that matter</t>
  </si>
  <si>
    <t>Continuous risk monitoring and effective risk reporting will help focus attention on 
the risks that should matter most to the organisation.</t>
  </si>
  <si>
    <t>9. Monitor and report on the risks that matter</t>
  </si>
  <si>
    <t>There are meaningful performance metrics and indicators to monitor risks</t>
  </si>
  <si>
    <t>Tools are applied which enable real-time and dynamic monitoring of risks</t>
  </si>
  <si>
    <t>Timely and accurate reporting of significant risks to key decision-makers is promoted</t>
  </si>
  <si>
    <t>Risk registers are robust and ‘living documents’ that reflect significant risks</t>
  </si>
  <si>
    <t>Risk information and reporting is tailored and bespoke to the needs of recipients</t>
  </si>
  <si>
    <t>The criteria for the ‘risks that matter’ to the organisation are clear</t>
  </si>
  <si>
    <t>Early warning signals and risk data, including near misses, are effective in showing the performance of risks to trigger appropriate intervention</t>
  </si>
  <si>
    <t>Risk monitoring outcomes inform risk management arrangements and decision making</t>
  </si>
  <si>
    <t>Drive continuous improvement</t>
  </si>
  <si>
    <t>Learning lessons from others and assessing risk maturity will enable the organisation to 
continually develop and improve its approach to risk management.</t>
  </si>
  <si>
    <t>10. Drive continuous improvement</t>
  </si>
  <si>
    <t>The current level of maturity is assessed to identify gaps and areas for development</t>
  </si>
  <si>
    <t>Good practice from across the organisation is identified and shared</t>
  </si>
  <si>
    <t>Lessons from beyond the organisation are learned and shared</t>
  </si>
  <si>
    <t>The organisation validates, benchmarks, and seeks assurance over risk management arrangement</t>
  </si>
  <si>
    <t>Arrangements are in place to ensure that risk management approaches are effective and reflect good practice</t>
  </si>
  <si>
    <t>Successes are celebrated and learnings are integrated into the risk management process</t>
  </si>
  <si>
    <t>Name</t>
  </si>
  <si>
    <t>Overall Approach</t>
  </si>
  <si>
    <t>Sagree&amp;Agree</t>
  </si>
  <si>
    <t>Summary</t>
  </si>
  <si>
    <t>Overcoming the challenges of managing risks in government</t>
  </si>
  <si>
    <t>Approach No.</t>
  </si>
  <si>
    <t>Description</t>
  </si>
  <si>
    <t>Average Score</t>
  </si>
  <si>
    <t>Count of Approach</t>
  </si>
  <si>
    <t>Column Labels</t>
  </si>
  <si>
    <t>Row Labels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</si>
</sst>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1"/>
      <color theme="1"/>
      <name val="Calibri"/>
      <family val="2"/>
      <scheme val="minor"/>
    </font>
    <font>
      <sz val="16"/>
      <color theme="1"/>
      <name val="Calibri"/>
      <family val="2"/>
      <scheme val="minor"/>
    </font>
    <font>
      <b/>
      <sz val="16"/>
      <color theme="0"/>
      <name val="Calibri"/>
      <family val="2"/>
      <scheme val="minor"/>
    </font>
    <font>
      <sz val="16"/>
      <color theme="0"/>
      <name val="Calibri"/>
      <family val="2"/>
      <scheme val="minor"/>
    </font>
    <font>
      <b/>
      <sz val="16"/>
      <name val="Calibri"/>
      <family val="2"/>
      <scheme val="minor"/>
    </font>
    <font>
      <sz val="16"/>
      <name val="Calibri"/>
      <family val="2"/>
      <scheme val="minor"/>
    </font>
    <font>
      <u/>
      <sz val="11"/>
      <color theme="10"/>
      <name val="Calibri"/>
      <family val="2"/>
      <scheme val="minor"/>
    </font>
    <font>
      <sz val="16"/>
      <color theme="2"/>
      <name val="Calibri"/>
      <family val="2"/>
      <scheme val="minor"/>
    </font>
  </fonts>
  <fills count="9">
    <fill>
      <patternFill patternType="none"/>
    </fill>
    <fill>
      <patternFill patternType="gray125"/>
    </fill>
    <fill>
      <patternFill patternType="solid">
        <fgColor rgb="FF7F1355"/>
        <bgColor indexed="64"/>
      </patternFill>
    </fill>
    <fill>
      <patternFill patternType="solid">
        <fgColor rgb="FF97C220"/>
        <bgColor theme="4"/>
      </patternFill>
    </fill>
    <fill>
      <patternFill patternType="solid">
        <fgColor rgb="FF97C220"/>
        <bgColor indexed="64"/>
      </patternFill>
    </fill>
    <fill>
      <patternFill patternType="solid">
        <fgColor theme="6" tint="0.79998168889431442"/>
        <bgColor indexed="64"/>
      </patternFill>
    </fill>
    <fill>
      <patternFill patternType="solid">
        <fgColor theme="6" tint="0.79998168889431442"/>
        <bgColor theme="5" tint="0.79998168889431442"/>
      </patternFill>
    </fill>
    <fill>
      <patternFill patternType="solid">
        <fgColor rgb="FF7F1355"/>
        <bgColor theme="4"/>
      </patternFill>
    </fill>
    <fill>
      <patternFill patternType="solid">
        <fgColor theme="0"/>
        <bgColor indexed="64"/>
      </patternFill>
    </fill>
  </fills>
  <borders count="34">
    <border>
      <left/>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101">
    <xf numFmtId="0" fontId="0" fillId="0" borderId="0" xfId="0"/>
    <xf numFmtId="0" fontId="1" fillId="0" borderId="0" xfId="0" applyFont="1"/>
    <xf numFmtId="0" fontId="1" fillId="0" borderId="0" xfId="0" applyFont="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left" vertical="top" wrapText="1"/>
    </xf>
    <xf numFmtId="0" fontId="3" fillId="0" borderId="0" xfId="0" applyFont="1" applyAlignment="1">
      <alignment horizontal="center" vertical="center"/>
    </xf>
    <xf numFmtId="0" fontId="7" fillId="0" borderId="0" xfId="0" applyFont="1" applyAlignment="1">
      <alignment horizontal="left" vertical="top"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6" xfId="0" applyFont="1" applyBorder="1" applyAlignment="1">
      <alignment horizontal="center" vertical="center" wrapText="1"/>
    </xf>
    <xf numFmtId="0" fontId="6" fillId="0" borderId="0" xfId="1"/>
    <xf numFmtId="0" fontId="5" fillId="0" borderId="18"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4" borderId="10" xfId="0" applyFont="1" applyFill="1" applyBorder="1" applyAlignment="1">
      <alignment horizontal="center" vertical="center"/>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5" fillId="0" borderId="0" xfId="0" applyFont="1" applyAlignment="1">
      <alignment horizontal="center" vertical="center"/>
    </xf>
    <xf numFmtId="0" fontId="4" fillId="3" borderId="19" xfId="0" applyFont="1" applyFill="1" applyBorder="1" applyAlignment="1">
      <alignment horizontal="center" vertical="center"/>
    </xf>
    <xf numFmtId="0" fontId="4" fillId="3" borderId="21" xfId="0" applyFont="1" applyFill="1" applyBorder="1" applyAlignment="1">
      <alignment horizontal="center" vertical="center"/>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5" borderId="22" xfId="0" applyFont="1" applyFill="1" applyBorder="1" applyAlignment="1">
      <alignment horizontal="center" vertical="center" wrapText="1"/>
    </xf>
    <xf numFmtId="0" fontId="5" fillId="5" borderId="0" xfId="0" applyFont="1" applyFill="1" applyAlignment="1">
      <alignment horizontal="center" vertical="center"/>
    </xf>
    <xf numFmtId="0" fontId="5" fillId="5" borderId="0" xfId="0" applyFont="1" applyFill="1" applyAlignment="1">
      <alignment horizontal="center" vertical="center" wrapText="1"/>
    </xf>
    <xf numFmtId="0" fontId="5" fillId="5" borderId="23" xfId="0" applyFont="1" applyFill="1" applyBorder="1" applyAlignment="1">
      <alignment horizontal="center" vertical="center" wrapText="1"/>
    </xf>
    <xf numFmtId="0" fontId="5" fillId="5" borderId="5" xfId="0" applyFont="1" applyFill="1" applyBorder="1" applyAlignment="1">
      <alignment horizontal="center" vertical="center"/>
    </xf>
    <xf numFmtId="0" fontId="1" fillId="0" borderId="0" xfId="0" applyFont="1" applyAlignment="1">
      <alignment wrapText="1"/>
    </xf>
    <xf numFmtId="0" fontId="3" fillId="0" borderId="0" xfId="0" applyFont="1" applyAlignment="1">
      <alignment horizontal="center" vertical="center" wrapText="1"/>
    </xf>
    <xf numFmtId="0" fontId="5" fillId="5" borderId="0" xfId="0" applyFont="1" applyFill="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6" xfId="0" applyFont="1" applyBorder="1" applyAlignment="1">
      <alignment horizontal="center" vertical="center"/>
    </xf>
    <xf numFmtId="0" fontId="5" fillId="5" borderId="6" xfId="0" applyFont="1" applyFill="1" applyBorder="1" applyAlignment="1">
      <alignment horizontal="center" vertical="center"/>
    </xf>
    <xf numFmtId="164" fontId="5" fillId="5" borderId="6" xfId="0" applyNumberFormat="1" applyFont="1" applyFill="1" applyBorder="1" applyAlignment="1">
      <alignment horizontal="center" vertical="center"/>
    </xf>
    <xf numFmtId="164" fontId="5" fillId="0" borderId="6" xfId="0" applyNumberFormat="1"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wrapText="1"/>
    </xf>
    <xf numFmtId="164" fontId="5" fillId="0" borderId="9" xfId="0" applyNumberFormat="1" applyFont="1" applyBorder="1" applyAlignment="1">
      <alignment horizontal="center" vertical="center"/>
    </xf>
    <xf numFmtId="0" fontId="4" fillId="3" borderId="27" xfId="0" applyFont="1" applyFill="1" applyBorder="1" applyAlignment="1">
      <alignment horizontal="center" vertical="center"/>
    </xf>
    <xf numFmtId="0" fontId="4" fillId="3" borderId="28" xfId="0" applyFont="1" applyFill="1" applyBorder="1" applyAlignment="1">
      <alignment horizontal="center" vertical="center"/>
    </xf>
    <xf numFmtId="0" fontId="4" fillId="4" borderId="28" xfId="0" applyFont="1" applyFill="1" applyBorder="1" applyAlignment="1">
      <alignment horizontal="center" vertical="center"/>
    </xf>
    <xf numFmtId="0" fontId="4" fillId="4" borderId="29" xfId="0" applyFont="1" applyFill="1" applyBorder="1" applyAlignment="1">
      <alignment horizontal="center" vertical="center"/>
    </xf>
    <xf numFmtId="0" fontId="3" fillId="2" borderId="20" xfId="0" applyFont="1" applyFill="1" applyBorder="1" applyProtection="1">
      <protection locked="0"/>
    </xf>
    <xf numFmtId="0" fontId="3" fillId="2" borderId="24" xfId="0" applyFont="1" applyFill="1" applyBorder="1" applyProtection="1">
      <protection locked="0"/>
    </xf>
    <xf numFmtId="0" fontId="3" fillId="2" borderId="25" xfId="0" applyFont="1" applyFill="1" applyBorder="1" applyProtection="1">
      <protection locked="0"/>
    </xf>
    <xf numFmtId="0" fontId="3" fillId="2" borderId="26" xfId="0" applyFont="1" applyFill="1" applyBorder="1" applyProtection="1">
      <protection locked="0"/>
    </xf>
    <xf numFmtId="0" fontId="1" fillId="4" borderId="24" xfId="0" applyFont="1" applyFill="1" applyBorder="1" applyProtection="1">
      <protection locked="0"/>
    </xf>
    <xf numFmtId="0" fontId="1" fillId="4" borderId="25" xfId="0" applyFont="1" applyFill="1" applyBorder="1" applyProtection="1">
      <protection locked="0"/>
    </xf>
    <xf numFmtId="0" fontId="1" fillId="4" borderId="26" xfId="0" applyFont="1" applyFill="1" applyBorder="1" applyProtection="1">
      <protection locked="0"/>
    </xf>
    <xf numFmtId="0" fontId="3" fillId="2" borderId="20" xfId="0" applyFont="1" applyFill="1" applyBorder="1" applyAlignment="1" applyProtection="1">
      <alignment vertical="center"/>
      <protection locked="0"/>
    </xf>
    <xf numFmtId="0" fontId="1" fillId="4" borderId="20" xfId="0" applyFont="1" applyFill="1" applyBorder="1" applyAlignment="1" applyProtection="1">
      <alignment vertical="center"/>
      <protection locked="0"/>
    </xf>
    <xf numFmtId="0" fontId="1" fillId="5" borderId="22" xfId="0" applyFont="1" applyFill="1" applyBorder="1" applyAlignment="1" applyProtection="1">
      <alignment horizontal="left" vertical="center"/>
      <protection locked="0"/>
    </xf>
    <xf numFmtId="0" fontId="1" fillId="0" borderId="22" xfId="0" applyFont="1" applyBorder="1" applyAlignment="1" applyProtection="1">
      <alignment horizontal="left" vertical="center"/>
      <protection locked="0"/>
    </xf>
    <xf numFmtId="0" fontId="1" fillId="0" borderId="23" xfId="0" applyFont="1" applyBorder="1" applyAlignment="1" applyProtection="1">
      <alignment horizontal="left" vertical="center"/>
      <protection locked="0"/>
    </xf>
    <xf numFmtId="0" fontId="4" fillId="3" borderId="30" xfId="0" applyFont="1" applyFill="1" applyBorder="1" applyAlignment="1" applyProtection="1">
      <alignment horizontal="center" vertical="center" wrapText="1"/>
      <protection locked="0"/>
    </xf>
    <xf numFmtId="0" fontId="0" fillId="0" borderId="0" xfId="0" applyAlignment="1" applyProtection="1">
      <alignment wrapText="1"/>
      <protection locked="0"/>
    </xf>
    <xf numFmtId="0" fontId="4" fillId="3" borderId="31" xfId="0" applyFont="1" applyFill="1" applyBorder="1" applyAlignment="1" applyProtection="1">
      <alignment horizontal="center" vertical="center" wrapText="1"/>
      <protection locked="0"/>
    </xf>
    <xf numFmtId="0" fontId="4" fillId="3" borderId="32" xfId="0" applyFont="1" applyFill="1" applyBorder="1" applyAlignment="1" applyProtection="1">
      <alignment horizontal="center" vertical="center" wrapText="1"/>
      <protection locked="0"/>
    </xf>
    <xf numFmtId="0" fontId="4" fillId="3" borderId="33" xfId="0" applyFont="1" applyFill="1" applyBorder="1" applyAlignment="1" applyProtection="1">
      <alignment horizontal="center" vertical="center" wrapText="1"/>
      <protection locked="0"/>
    </xf>
    <xf numFmtId="0" fontId="1" fillId="5" borderId="0" xfId="0" applyFont="1" applyFill="1" applyAlignment="1" applyProtection="1">
      <alignment wrapText="1"/>
      <protection locked="0"/>
    </xf>
    <xf numFmtId="0" fontId="1" fillId="5" borderId="0" xfId="0" applyFont="1" applyFill="1" applyAlignment="1" applyProtection="1">
      <alignment horizontal="center" wrapText="1"/>
      <protection locked="0"/>
    </xf>
    <xf numFmtId="0" fontId="1" fillId="8" borderId="0" xfId="0" applyFont="1" applyFill="1" applyAlignment="1" applyProtection="1">
      <alignment wrapText="1"/>
      <protection locked="0"/>
    </xf>
    <xf numFmtId="0" fontId="1" fillId="8" borderId="0" xfId="0" applyFont="1" applyFill="1" applyAlignment="1" applyProtection="1">
      <alignment horizontal="center" wrapText="1"/>
      <protection locked="0"/>
    </xf>
    <xf numFmtId="0" fontId="0" fillId="0" borderId="0" xfId="0" applyProtection="1">
      <protection locked="0"/>
    </xf>
    <xf numFmtId="0" fontId="0" fillId="0" borderId="0" xfId="0" applyAlignment="1" applyProtection="1">
      <alignment vertical="center" wrapText="1"/>
      <protection locked="0"/>
    </xf>
    <xf numFmtId="0" fontId="1" fillId="5" borderId="5" xfId="0" applyFont="1" applyFill="1" applyBorder="1" applyAlignment="1" applyProtection="1">
      <alignment horizontal="center" vertical="center"/>
      <protection locked="0"/>
    </xf>
    <xf numFmtId="0" fontId="1" fillId="5" borderId="0" xfId="0" applyFont="1" applyFill="1" applyAlignment="1" applyProtection="1">
      <alignment horizontal="center" vertical="center"/>
      <protection locked="0"/>
    </xf>
    <xf numFmtId="0" fontId="1" fillId="5" borderId="6" xfId="0" applyFont="1" applyFill="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4" fillId="0" borderId="11" xfId="0" applyFont="1" applyBorder="1" applyAlignment="1">
      <alignment horizontal="center" vertical="center"/>
    </xf>
    <xf numFmtId="0" fontId="4" fillId="0" borderId="13" xfId="0" applyFont="1" applyBorder="1" applyAlignment="1">
      <alignment horizontal="center" vertical="center"/>
    </xf>
    <xf numFmtId="0" fontId="4" fillId="0" borderId="17" xfId="0" applyFont="1" applyBorder="1" applyAlignment="1">
      <alignment horizontal="center" vertical="center"/>
    </xf>
    <xf numFmtId="0" fontId="4" fillId="0" borderId="15" xfId="0" applyFont="1" applyBorder="1" applyAlignment="1">
      <alignment horizontal="center"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6" xfId="0" applyFont="1" applyBorder="1" applyAlignment="1">
      <alignment horizontal="center" vertical="center" wrapText="1"/>
    </xf>
    <xf numFmtId="0" fontId="2" fillId="7" borderId="5" xfId="0" applyFont="1" applyFill="1" applyBorder="1" applyAlignment="1">
      <alignment horizontal="center" vertical="center"/>
    </xf>
    <xf numFmtId="0" fontId="2" fillId="7" borderId="0" xfId="0" applyFont="1" applyFill="1" applyAlignment="1">
      <alignment horizontal="center" vertical="center"/>
    </xf>
    <xf numFmtId="0" fontId="2" fillId="7" borderId="6" xfId="0" applyFont="1" applyFill="1" applyBorder="1" applyAlignment="1">
      <alignment horizontal="center" vertical="center"/>
    </xf>
    <xf numFmtId="49" fontId="5" fillId="6" borderId="5" xfId="0" applyNumberFormat="1" applyFont="1" applyFill="1" applyBorder="1" applyAlignment="1" applyProtection="1">
      <alignment horizontal="left" vertical="top"/>
      <protection locked="0"/>
    </xf>
    <xf numFmtId="49" fontId="5" fillId="6" borderId="0" xfId="0" applyNumberFormat="1" applyFont="1" applyFill="1" applyAlignment="1" applyProtection="1">
      <alignment horizontal="left" vertical="top"/>
      <protection locked="0"/>
    </xf>
    <xf numFmtId="49" fontId="5" fillId="6" borderId="6" xfId="0" applyNumberFormat="1" applyFont="1" applyFill="1" applyBorder="1" applyAlignment="1" applyProtection="1">
      <alignment horizontal="left" vertical="top"/>
      <protection locked="0"/>
    </xf>
    <xf numFmtId="49" fontId="5" fillId="6" borderId="7" xfId="0" applyNumberFormat="1" applyFont="1" applyFill="1" applyBorder="1" applyAlignment="1" applyProtection="1">
      <alignment horizontal="left" vertical="top"/>
      <protection locked="0"/>
    </xf>
    <xf numFmtId="49" fontId="5" fillId="6" borderId="8" xfId="0" applyNumberFormat="1" applyFont="1" applyFill="1" applyBorder="1" applyAlignment="1" applyProtection="1">
      <alignment horizontal="left" vertical="top"/>
      <protection locked="0"/>
    </xf>
    <xf numFmtId="49" fontId="5" fillId="6" borderId="9" xfId="0" applyNumberFormat="1" applyFont="1" applyFill="1" applyBorder="1" applyAlignment="1" applyProtection="1">
      <alignment horizontal="left" vertical="top"/>
      <protection locked="0"/>
    </xf>
    <xf numFmtId="0" fontId="1" fillId="0" borderId="5" xfId="0" applyFont="1" applyBorder="1" applyAlignment="1">
      <alignment horizontal="center" vertical="top" wrapText="1"/>
    </xf>
    <xf numFmtId="0" fontId="1" fillId="0" borderId="0" xfId="0" applyFont="1" applyAlignment="1">
      <alignment horizontal="center" vertical="top" wrapText="1"/>
    </xf>
    <xf numFmtId="0" fontId="1" fillId="0" borderId="6" xfId="0" applyFont="1" applyBorder="1" applyAlignment="1">
      <alignment horizontal="center" vertical="top" wrapText="1"/>
    </xf>
    <xf numFmtId="0" fontId="2" fillId="2" borderId="24"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1" fillId="0" borderId="5" xfId="0" applyFont="1" applyBorder="1" applyAlignment="1">
      <alignment horizontal="left" vertical="top" wrapText="1"/>
    </xf>
    <xf numFmtId="0" fontId="1" fillId="0" borderId="0" xfId="0" applyFont="1" applyAlignment="1">
      <alignment horizontal="left" vertical="top" wrapText="1"/>
    </xf>
    <xf numFmtId="0" fontId="1" fillId="0" borderId="6" xfId="0" applyFont="1" applyBorder="1" applyAlignment="1">
      <alignment horizontal="left" vertical="top" wrapText="1"/>
    </xf>
  </cellXfs>
  <cellStyles count="2">
    <cellStyle name="Hyperlink" xfId="1" builtinId="8"/>
    <cellStyle name="Normal" xfId="0" builtinId="0"/>
  </cellStyles>
  <dxfs count="149">
    <dxf>
      <font>
        <sz val="16"/>
      </font>
      <fill>
        <patternFill patternType="solid">
          <fgColor indexed="64"/>
          <bgColor theme="6" tint="0.79998168889431442"/>
        </patternFill>
      </fill>
      <alignment horizontal="center" vertical="bottom" textRotation="0" wrapText="1" indent="0" justifyLastLine="0" shrinkToFit="0" readingOrder="0"/>
      <protection locked="0" hidden="0"/>
    </dxf>
    <dxf>
      <font>
        <sz val="16"/>
      </font>
      <fill>
        <patternFill patternType="solid">
          <fgColor indexed="64"/>
          <bgColor theme="6" tint="0.79998168889431442"/>
        </patternFill>
      </fill>
      <alignment horizontal="general" vertical="bottom" textRotation="0" wrapText="1" indent="0" justifyLastLine="0" shrinkToFit="0" readingOrder="0"/>
      <protection locked="0" hidden="0"/>
    </dxf>
    <dxf>
      <font>
        <sz val="16"/>
      </font>
      <fill>
        <patternFill patternType="solid">
          <fgColor indexed="64"/>
          <bgColor theme="6" tint="0.79998168889431442"/>
        </patternFill>
      </fill>
      <alignment horizontal="general" vertical="bottom" textRotation="0" wrapText="1" indent="0" justifyLastLine="0" shrinkToFit="0" readingOrder="0"/>
      <protection locked="0" hidden="0"/>
    </dxf>
    <dxf>
      <font>
        <sz val="16"/>
      </font>
      <fill>
        <patternFill patternType="solid">
          <fgColor indexed="64"/>
          <bgColor theme="6" tint="0.79998168889431442"/>
        </patternFill>
      </fill>
      <alignment horizontal="center" vertical="bottom" textRotation="0" wrapText="1" indent="0" justifyLastLine="0" shrinkToFit="0" readingOrder="0"/>
      <protection locked="0" hidden="0"/>
    </dxf>
    <dxf>
      <font>
        <sz val="16"/>
      </font>
      <fill>
        <patternFill patternType="solid">
          <fgColor indexed="64"/>
          <bgColor theme="6" tint="0.79998168889431442"/>
        </patternFill>
      </fill>
      <alignment horizontal="general" vertical="bottom" textRotation="0" wrapText="1" indent="0" justifyLastLine="0" shrinkToFit="0" readingOrder="0"/>
      <protection locked="0" hidden="0"/>
    </dxf>
    <dxf>
      <border diagonalUp="0" diagonalDown="0">
        <left style="medium">
          <color indexed="64"/>
        </left>
        <right style="thin">
          <color indexed="64"/>
        </right>
        <top style="medium">
          <color indexed="64"/>
        </top>
        <bottom style="medium">
          <color indexed="64"/>
        </bottom>
      </border>
    </dxf>
    <dxf>
      <font>
        <sz val="16"/>
        <family val="2"/>
      </font>
      <fill>
        <patternFill patternType="solid">
          <fgColor indexed="64"/>
          <bgColor theme="6" tint="0.79998168889431442"/>
        </patternFill>
      </fill>
      <alignment horizontal="general" vertical="bottom"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6"/>
        <color auto="1"/>
        <name val="Calibri"/>
        <family val="2"/>
        <scheme val="minor"/>
      </font>
      <fill>
        <patternFill patternType="solid">
          <fgColor theme="4"/>
          <bgColor rgb="FF97C220"/>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protection locked="0"/>
    </dxf>
    <dxf>
      <protection locked="0"/>
    </dxf>
    <dxf>
      <protection locked="0"/>
    </dxf>
    <dxf>
      <protection locked="0"/>
    </dxf>
    <dxf>
      <protection locked="0"/>
    </dxf>
    <dxf>
      <protection locked="0"/>
    </dxf>
    <dxf>
      <protection locked="0"/>
    </dxf>
    <dxf>
      <protection locked="0"/>
    </dxf>
    <dxf>
      <alignment wrapText="0"/>
    </dxf>
    <dxf>
      <alignment wrapText="0"/>
    </dxf>
    <dxf>
      <alignment wrapText="0"/>
    </dxf>
    <dxf>
      <protection locked="0"/>
    </dxf>
    <dxf>
      <protection locked="0"/>
    </dxf>
    <dxf>
      <protection locked="0"/>
    </dxf>
    <dxf>
      <protection locked="0"/>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97C220"/>
        </patternFill>
      </fill>
    </dxf>
    <dxf>
      <fill>
        <patternFill patternType="solid">
          <bgColor rgb="FF97C220"/>
        </patternFill>
      </fill>
    </dxf>
    <dxf>
      <font>
        <color theme="0"/>
      </font>
    </dxf>
    <dxf>
      <font>
        <color theme="0"/>
      </font>
    </dxf>
    <dxf>
      <font>
        <color theme="0"/>
      </font>
    </dxf>
    <dxf>
      <fill>
        <patternFill patternType="solid">
          <bgColor rgb="FF7F1355"/>
        </patternFill>
      </fill>
    </dxf>
    <dxf>
      <fill>
        <patternFill patternType="solid">
          <bgColor rgb="FF7F1355"/>
        </patternFill>
      </fill>
    </dxf>
    <dxf>
      <fill>
        <patternFill patternType="solid">
          <bgColor rgb="FF7F1355"/>
        </patternFill>
      </fill>
    </dxf>
    <dxf>
      <alignment vertical="center"/>
    </dxf>
    <dxf>
      <alignment vertical="center"/>
    </dxf>
    <dxf>
      <alignment vertical="center"/>
    </dxf>
    <dxf>
      <alignment wrapText="1"/>
    </dxf>
    <dxf>
      <alignment wrapText="1"/>
    </dxf>
    <dxf>
      <alignment wrapText="1"/>
    </dxf>
    <dxf>
      <alignment vertical="center"/>
    </dxf>
    <dxf>
      <alignment horizontal="center"/>
    </dxf>
    <dxf>
      <font>
        <sz val="16"/>
      </font>
    </dxf>
    <dxf>
      <font>
        <strike val="0"/>
        <outline val="0"/>
        <shadow val="0"/>
        <u val="none"/>
        <vertAlign val="baseline"/>
        <sz val="16"/>
        <color auto="1"/>
        <name val="Calibri"/>
        <family val="2"/>
        <scheme val="minor"/>
      </font>
      <numFmt numFmtId="164" formatCode="0.0"/>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border>
        <bottom style="medium">
          <color indexed="64"/>
        </bottom>
      </border>
    </dxf>
    <dxf>
      <border diagonalUp="0" diagonalDown="0">
        <left style="thin">
          <color indexed="64"/>
        </left>
        <right style="thin">
          <color indexed="64"/>
        </right>
        <top/>
        <bottom/>
        <vertical style="thin">
          <color indexed="64"/>
        </vertical>
        <horizontal/>
      </border>
    </dxf>
    <dxf>
      <font>
        <strike val="0"/>
        <outline val="0"/>
        <shadow val="0"/>
        <u val="none"/>
        <vertAlign val="baseline"/>
        <sz val="16"/>
        <color auto="1"/>
        <name val="Calibri"/>
        <family val="2"/>
        <scheme val="minor"/>
      </font>
      <numFmt numFmtId="0" formatCode="General"/>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protection locked="0" hidden="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border diagonalUp="0" diagonalDown="0" outline="0">
        <left/>
        <right style="medium">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6"/>
        <color auto="1"/>
        <name val="Calibri"/>
        <family val="2"/>
        <scheme val="minor"/>
      </font>
      <alignment horizontal="center" vertical="center" textRotation="0" indent="0" justifyLastLine="0" shrinkToFit="0" readingOrder="0"/>
    </dxf>
    <dxf>
      <border outline="0">
        <bottom style="thin">
          <color auto="1"/>
        </bottom>
      </border>
    </dxf>
    <dxf>
      <font>
        <strike val="0"/>
        <outline val="0"/>
        <shadow val="0"/>
        <u val="none"/>
        <vertAlign val="baseline"/>
        <sz val="16"/>
        <color auto="1"/>
        <name val="Calibri"/>
        <family val="2"/>
        <scheme val="minor"/>
      </font>
      <numFmt numFmtId="0" formatCode="General"/>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protection locked="0" hidden="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border outline="0">
        <left style="medium">
          <color indexed="64"/>
        </left>
      </border>
    </dxf>
    <dxf>
      <font>
        <strike val="0"/>
        <outline val="0"/>
        <shadow val="0"/>
        <u val="none"/>
        <vertAlign val="baseline"/>
        <sz val="16"/>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6"/>
        <color auto="1"/>
        <name val="Calibri"/>
        <family val="2"/>
        <scheme val="minor"/>
      </font>
      <alignment horizontal="center" vertical="center" textRotation="0" indent="0" justifyLastLine="0" shrinkToFit="0" readingOrder="0"/>
    </dxf>
    <dxf>
      <border outline="0">
        <bottom style="thin">
          <color auto="1"/>
        </bottom>
      </border>
    </dxf>
    <dxf>
      <font>
        <strike val="0"/>
        <outline val="0"/>
        <shadow val="0"/>
        <u val="none"/>
        <vertAlign val="baseline"/>
        <sz val="16"/>
        <color auto="1"/>
        <name val="Calibri"/>
        <family val="2"/>
        <scheme val="minor"/>
      </font>
      <numFmt numFmtId="0" formatCode="General"/>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protection locked="0" hidden="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border diagonalUp="0" diagonalDown="0" outline="0">
        <left style="medium">
          <color indexed="64"/>
        </left>
      </border>
    </dxf>
    <dxf>
      <font>
        <strike val="0"/>
        <outline val="0"/>
        <shadow val="0"/>
        <u val="none"/>
        <vertAlign val="baseline"/>
        <sz val="16"/>
        <color auto="1"/>
        <name val="Calibri"/>
        <family val="2"/>
        <scheme val="minor"/>
      </font>
      <alignment horizontal="center" vertical="center" textRotation="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6"/>
        <color auto="1"/>
        <name val="Calibri"/>
        <family val="2"/>
        <scheme val="minor"/>
      </font>
      <alignment horizontal="center" vertical="center" textRotation="0" indent="0" justifyLastLine="0" shrinkToFit="0" readingOrder="0"/>
    </dxf>
    <dxf>
      <border outline="0">
        <bottom style="thin">
          <color auto="1"/>
        </bottom>
      </border>
    </dxf>
    <dxf>
      <font>
        <strike val="0"/>
        <outline val="0"/>
        <shadow val="0"/>
        <u val="none"/>
        <vertAlign val="baseline"/>
        <sz val="16"/>
        <color auto="1"/>
        <name val="Calibri"/>
        <family val="2"/>
        <scheme val="minor"/>
      </font>
      <numFmt numFmtId="0" formatCode="General"/>
      <alignment horizontal="center" vertical="center" textRotation="0" wrapText="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protection locked="0" hidden="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6"/>
        <color auto="1"/>
        <name val="Calibri"/>
        <family val="2"/>
        <scheme val="minor"/>
      </font>
      <alignment horizontal="center" vertical="center" textRotation="0" indent="0" justifyLastLine="0" shrinkToFit="0" readingOrder="0"/>
    </dxf>
    <dxf>
      <border outline="0">
        <bottom style="thin">
          <color auto="1"/>
        </bottom>
      </border>
    </dxf>
    <dxf>
      <font>
        <strike val="0"/>
        <outline val="0"/>
        <shadow val="0"/>
        <u val="none"/>
        <vertAlign val="baseline"/>
        <sz val="16"/>
        <color auto="1"/>
        <name val="Calibri"/>
        <family val="2"/>
        <scheme val="minor"/>
      </font>
      <numFmt numFmtId="0" formatCode="General"/>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protection locked="0" hidden="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6"/>
        <color auto="1"/>
        <name val="Calibri"/>
        <family val="2"/>
        <scheme val="minor"/>
      </font>
      <alignment horizontal="center" vertical="center" textRotation="0" indent="0" justifyLastLine="0" shrinkToFit="0" readingOrder="0"/>
    </dxf>
    <dxf>
      <border outline="0">
        <bottom style="thin">
          <color auto="1"/>
        </bottom>
      </border>
    </dxf>
    <dxf>
      <font>
        <strike val="0"/>
        <outline val="0"/>
        <shadow val="0"/>
        <u val="none"/>
        <vertAlign val="baseline"/>
        <sz val="16"/>
        <color auto="1"/>
        <name val="Calibri"/>
        <family val="2"/>
        <scheme val="minor"/>
      </font>
      <numFmt numFmtId="0" formatCode="General"/>
      <alignment horizontal="center" vertical="center" textRotation="0" wrapText="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6"/>
        <color auto="1"/>
        <name val="Calibri"/>
        <family val="2"/>
        <scheme val="minor"/>
      </font>
      <alignment horizontal="center" vertical="center" textRotation="0" indent="0" justifyLastLine="0" shrinkToFit="0" readingOrder="0"/>
    </dxf>
    <dxf>
      <border outline="0">
        <bottom style="thin">
          <color auto="1"/>
        </bottom>
      </border>
    </dxf>
    <dxf>
      <font>
        <strike val="0"/>
        <outline val="0"/>
        <shadow val="0"/>
        <u val="none"/>
        <vertAlign val="baseline"/>
        <sz val="16"/>
        <color auto="1"/>
        <name val="Calibri"/>
        <family val="2"/>
        <scheme val="minor"/>
      </font>
      <numFmt numFmtId="0" formatCode="General"/>
      <alignment horizontal="center" vertical="center" textRotation="0" wrapText="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protection locked="0" hidden="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6"/>
        <color auto="1"/>
        <name val="Calibri"/>
        <family val="2"/>
        <scheme val="minor"/>
      </font>
      <alignment horizontal="center" vertical="center" textRotation="0" indent="0" justifyLastLine="0" shrinkToFit="0" readingOrder="0"/>
    </dxf>
    <dxf>
      <border outline="0">
        <bottom style="thin">
          <color auto="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medium">
          <color indexed="64"/>
        </right>
        <top/>
        <bottom/>
      </border>
      <protection locked="1" hidden="0"/>
    </dxf>
    <dxf>
      <font>
        <strike val="0"/>
        <outline val="0"/>
        <shadow val="0"/>
        <u val="none"/>
        <vertAlign val="baseline"/>
        <sz val="16"/>
        <color auto="1"/>
        <name val="Calibri"/>
        <family val="2"/>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strike val="0"/>
        <outline val="0"/>
        <shadow val="0"/>
        <u val="none"/>
        <vertAlign val="baseline"/>
        <sz val="16"/>
        <color auto="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strike val="0"/>
        <outline val="0"/>
        <shadow val="0"/>
        <u val="none"/>
        <vertAlign val="baseline"/>
        <sz val="16"/>
        <color auto="1"/>
        <name val="Calibri"/>
        <family val="2"/>
        <scheme val="minor"/>
      </font>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border diagonalUp="0" diagonalDown="0">
        <left style="medium">
          <color indexed="64"/>
        </left>
        <right style="medium">
          <color indexed="64"/>
        </right>
        <vertical/>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6"/>
        <color auto="1"/>
        <name val="Calibri"/>
        <family val="2"/>
        <scheme val="minor"/>
      </font>
      <alignment horizontal="center" vertical="center" textRotation="0" indent="0" justifyLastLine="0" shrinkToFit="0" readingOrder="0"/>
    </dxf>
    <dxf>
      <font>
        <b/>
        <strike val="0"/>
        <outline val="0"/>
        <shadow val="0"/>
        <u val="none"/>
        <vertAlign val="baseline"/>
        <sz val="16"/>
        <color auto="1"/>
        <name val="Calibri"/>
        <family val="2"/>
        <scheme val="minor"/>
      </font>
      <fill>
        <patternFill patternType="solid">
          <bgColor rgb="FF97C220"/>
        </patternFill>
      </fill>
      <alignment horizontal="center" vertical="center" textRotation="0" indent="0" justifyLastLine="0" shrinkToFit="0" readingOrder="0"/>
    </dxf>
    <dxf>
      <font>
        <strike val="0"/>
        <outline val="0"/>
        <shadow val="0"/>
        <u val="none"/>
        <vertAlign val="baseline"/>
        <sz val="16"/>
        <color auto="1"/>
        <name val="Calibri"/>
        <family val="2"/>
        <scheme val="minor"/>
      </font>
      <numFmt numFmtId="0" formatCode="General"/>
      <alignment horizontal="center" vertical="center" textRotation="0" wrapText="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protection locked="0" hidden="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6"/>
        <color auto="1"/>
        <name val="Calibri"/>
        <family val="2"/>
        <scheme val="minor"/>
      </font>
      <alignment horizontal="center" vertical="center" textRotation="0" indent="0" justifyLastLine="0" shrinkToFit="0" readingOrder="0"/>
    </dxf>
    <dxf>
      <border outline="0">
        <bottom style="thin">
          <color auto="1"/>
        </bottom>
      </border>
    </dxf>
    <dxf>
      <font>
        <strike val="0"/>
        <outline val="0"/>
        <shadow val="0"/>
        <u val="none"/>
        <vertAlign val="baseline"/>
        <sz val="16"/>
        <color auto="1"/>
        <name val="Calibri"/>
        <family val="2"/>
        <scheme val="minor"/>
      </font>
      <numFmt numFmtId="0" formatCode="General"/>
      <alignment horizontal="center" vertical="center" textRotation="0" wrapText="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protection locked="0" hidden="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font>
        <strike val="0"/>
        <outline val="0"/>
        <shadow val="0"/>
        <u val="none"/>
        <vertAlign val="baseline"/>
        <sz val="16"/>
        <color auto="1"/>
        <name val="Calibri"/>
        <family val="2"/>
        <scheme val="minor"/>
      </font>
      <alignment horizontal="center" vertical="center" textRotation="0" indent="0" justifyLastLine="0" shrinkToFit="0" readingOrder="0"/>
    </dxf>
    <dxf>
      <font>
        <strike val="0"/>
        <outline val="0"/>
        <shadow val="0"/>
        <u val="none"/>
        <vertAlign val="baseline"/>
        <sz val="16"/>
        <color auto="1"/>
        <name val="Calibri"/>
        <family val="2"/>
        <scheme val="minor"/>
      </font>
      <alignment horizontal="center" vertical="center" textRotation="0" wrapText="1"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6"/>
        <color auto="1"/>
        <name val="Calibri"/>
        <family val="2"/>
        <scheme val="minor"/>
      </font>
      <alignment horizontal="center" vertical="center" textRotation="0" indent="0" justifyLastLine="0" shrinkToFit="0" readingOrder="0"/>
    </dxf>
    <dxf>
      <border outline="0">
        <bottom style="thin">
          <color auto="1"/>
        </bottom>
      </border>
    </dxf>
  </dxfs>
  <tableStyles count="0" defaultTableStyle="TableStyleMedium9" defaultPivotStyle="PivotStyleLight16"/>
  <colors>
    <mruColors>
      <color rgb="FFC3C2CF"/>
      <color rgb="FFB89AAC"/>
      <color rgb="FFF2F2F2"/>
      <color rgb="FFFFF0F9"/>
      <color rgb="FFE0C5D6"/>
      <color rgb="FF7F1355"/>
      <color rgb="FFF7DCED"/>
      <color rgb="FF97C220"/>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alpha val="50196"/>
            </a:schemeClr>
          </a:solidFill>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3.5914224389434618E-2"/>
              <c:y val="7.136485280999042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619413853464318E-2"/>
              <c:y val="1.42729705619982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2.3942816259623079E-3"/>
              <c:y val="-5.35236396074933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3097069267321542E-2"/>
              <c:y val="-3.5682426404995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3942816259623079E-2"/>
              <c:y val="1.78412132024976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7.1828448778869236E-3"/>
              <c:y val="4.9955396966993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834918230278054E-2"/>
              <c:y val="-3.578436510646834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54E-2"/>
              <c:y val="9.817417296472667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05E-2"/>
              <c:y val="3.6815314861772461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390043497687132E-2"/>
              <c:y val="4.908708648236288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2.0861806139613026E-2"/>
              <c:y val="-4.417837783412709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6.519314418629004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911588651177459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2.0725553485493438E-2"/>
              <c:y val="1.570127520317388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8860412785300196E-3"/>
              <c:y val="4.9720704810050628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9792983135396817E-2"/>
              <c:y val="7.8506376015870377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683951220696342E-2"/>
              <c:y val="-4.448694640899257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953470928433399E-3"/>
              <c:y val="-2.878567120581878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4041801156673555E-2"/>
              <c:y val="0"/>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strRef>
              <c:f>'Self-Assessment'!$F$30</c:f>
              <c:strCache>
                <c:ptCount val="1"/>
                <c:pt idx="0">
                  <c:v>Score</c:v>
                </c:pt>
              </c:strCache>
            </c:strRef>
          </c:tx>
          <c:spPr>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cat>
            <c:multiLvlStrRef>
              <c:f>'Self-Assessment'!$C$31:$D$35</c:f>
              <c:multiLvlStrCache>
                <c:ptCount val="5"/>
                <c:lvl>
                  <c:pt idx="0">
                    <c:v>There is an assessment of the skills and capabilities needed, and gaps are addressed</c:v>
                  </c:pt>
                  <c:pt idx="1">
                    <c:v>Interventions are delivered to raise risk awareness and capability across the organisation</c:v>
                  </c:pt>
                  <c:pt idx="2">
                    <c:v>Risk practitioners are upskilled and developed to strengthen risk management credibility</c:v>
                  </c:pt>
                  <c:pt idx="3">
                    <c:v>Risk experts and specialists are engaged where appropriate</c:v>
                  </c:pt>
                  <c:pt idx="4">
                    <c:v>Succession plans are in place to meet the risk management capabilities and expertise levels needed in the future</c:v>
                  </c:pt>
                </c:lvl>
                <c:lvl>
                  <c:pt idx="0">
                    <c:v>2.1</c:v>
                  </c:pt>
                  <c:pt idx="1">
                    <c:v>2.2</c:v>
                  </c:pt>
                  <c:pt idx="2">
                    <c:v>2.3</c:v>
                  </c:pt>
                  <c:pt idx="3">
                    <c:v>2.4</c:v>
                  </c:pt>
                  <c:pt idx="4">
                    <c:v>2.5</c:v>
                  </c:pt>
                </c:lvl>
              </c:multiLvlStrCache>
            </c:multiLvlStrRef>
          </c:cat>
          <c:val>
            <c:numRef>
              <c:f>'Self-Assessment'!$F$31:$F$35</c:f>
              <c:numCache>
                <c:formatCode>General</c:formatCode>
                <c:ptCount val="5"/>
                <c:pt idx="0">
                  <c:v>1</c:v>
                </c:pt>
                <c:pt idx="1">
                  <c:v>2</c:v>
                </c:pt>
                <c:pt idx="2">
                  <c:v>3</c:v>
                </c:pt>
                <c:pt idx="3">
                  <c:v>3</c:v>
                </c:pt>
                <c:pt idx="4">
                  <c:v>1</c:v>
                </c:pt>
              </c:numCache>
            </c:numRef>
          </c:val>
          <c:extLst>
            <c:ext xmlns:c16="http://schemas.microsoft.com/office/drawing/2014/chart" uri="{C3380CC4-5D6E-409C-BE32-E72D297353CC}">
              <c16:uniqueId val="{00000001-A647-416E-BB95-96B49A3490A9}"/>
            </c:ext>
          </c:extLst>
        </c:ser>
        <c:dLbls>
          <c:showLegendKey val="0"/>
          <c:showVal val="0"/>
          <c:showCatName val="0"/>
          <c:showSerName val="0"/>
          <c:showPercent val="0"/>
          <c:showBubbleSize val="0"/>
        </c:dLbls>
        <c:axId val="741110080"/>
        <c:axId val="741109424"/>
      </c:radarChart>
      <c:catAx>
        <c:axId val="741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1109424"/>
        <c:crosses val="autoZero"/>
        <c:auto val="1"/>
        <c:lblAlgn val="ctr"/>
        <c:lblOffset val="100"/>
        <c:noMultiLvlLbl val="0"/>
      </c:catAx>
      <c:valAx>
        <c:axId val="74110942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110080"/>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alpha val="50196"/>
            </a:schemeClr>
          </a:solidFill>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3.5914224389434618E-2"/>
              <c:y val="7.136485280999042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619413853464318E-2"/>
              <c:y val="1.42729705619982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2.3942816259623079E-3"/>
              <c:y val="-5.35236396074933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3097069267321542E-2"/>
              <c:y val="-3.5682426404995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3942816259623079E-2"/>
              <c:y val="1.78412132024976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7.1828448778869236E-3"/>
              <c:y val="4.9955396966993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834918230278054E-2"/>
              <c:y val="-3.578436510646834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54E-2"/>
              <c:y val="9.817417296472667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05E-2"/>
              <c:y val="3.6815314861772461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390043497687132E-2"/>
              <c:y val="4.908708648236288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2.0861806139613026E-2"/>
              <c:y val="-4.417837783412709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6.519314418629004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911588651177459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2.0725553485493438E-2"/>
              <c:y val="1.570127520317388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8860412785300196E-3"/>
              <c:y val="4.9720704810050628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9792983135396817E-2"/>
              <c:y val="7.8506376015870377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683951220696342E-2"/>
              <c:y val="-4.448694640899257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953470928433399E-3"/>
              <c:y val="-2.878567120581878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4041801156673555E-2"/>
              <c:y val="0"/>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strRef>
              <c:f>'Self-Assessment'!$F$193</c:f>
              <c:strCache>
                <c:ptCount val="1"/>
                <c:pt idx="0">
                  <c:v>Score</c:v>
                </c:pt>
              </c:strCache>
            </c:strRef>
          </c:tx>
          <c:spPr>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cat>
            <c:multiLvlStrRef>
              <c:f>'Self-Assessment'!$C$194:$D$199</c:f>
              <c:multiLvlStrCache>
                <c:ptCount val="6"/>
                <c:lvl>
                  <c:pt idx="0">
                    <c:v>The current level of maturity is assessed to identify gaps and areas for development</c:v>
                  </c:pt>
                  <c:pt idx="1">
                    <c:v>Good practice from across the organisation is identified and shared</c:v>
                  </c:pt>
                  <c:pt idx="2">
                    <c:v>Lessons from beyond the organisation are learned and shared</c:v>
                  </c:pt>
                  <c:pt idx="3">
                    <c:v>The organisation validates, benchmarks, and seeks assurance over risk management arrangement</c:v>
                  </c:pt>
                  <c:pt idx="4">
                    <c:v>Arrangements are in place to ensure that risk management approaches are effective and reflect good practice</c:v>
                  </c:pt>
                  <c:pt idx="5">
                    <c:v>Successes are celebrated and learnings are integrated into the risk management process</c:v>
                  </c:pt>
                </c:lvl>
                <c:lvl>
                  <c:pt idx="0">
                    <c:v>10.1</c:v>
                  </c:pt>
                  <c:pt idx="1">
                    <c:v>10.2</c:v>
                  </c:pt>
                  <c:pt idx="2">
                    <c:v>10.3</c:v>
                  </c:pt>
                  <c:pt idx="3">
                    <c:v>10.4</c:v>
                  </c:pt>
                  <c:pt idx="4">
                    <c:v>10.5</c:v>
                  </c:pt>
                  <c:pt idx="5">
                    <c:v>10.6</c:v>
                  </c:pt>
                </c:lvl>
              </c:multiLvlStrCache>
            </c:multiLvlStrRef>
          </c:cat>
          <c:val>
            <c:numRef>
              <c:f>'Self-Assessment'!$F$194:$F$199</c:f>
              <c:numCache>
                <c:formatCode>General</c:formatCode>
                <c:ptCount val="6"/>
                <c:pt idx="0">
                  <c:v>4</c:v>
                </c:pt>
                <c:pt idx="1">
                  <c:v>1</c:v>
                </c:pt>
                <c:pt idx="2">
                  <c:v>1</c:v>
                </c:pt>
                <c:pt idx="3">
                  <c:v>3</c:v>
                </c:pt>
                <c:pt idx="4">
                  <c:v>1</c:v>
                </c:pt>
                <c:pt idx="5">
                  <c:v>2</c:v>
                </c:pt>
              </c:numCache>
            </c:numRef>
          </c:val>
          <c:extLst>
            <c:ext xmlns:c16="http://schemas.microsoft.com/office/drawing/2014/chart" uri="{C3380CC4-5D6E-409C-BE32-E72D297353CC}">
              <c16:uniqueId val="{00000001-A647-416E-BB95-96B49A3490A9}"/>
            </c:ext>
          </c:extLst>
        </c:ser>
        <c:dLbls>
          <c:showLegendKey val="0"/>
          <c:showVal val="0"/>
          <c:showCatName val="0"/>
          <c:showSerName val="0"/>
          <c:showPercent val="0"/>
          <c:showBubbleSize val="0"/>
        </c:dLbls>
        <c:axId val="741110080"/>
        <c:axId val="741109424"/>
      </c:radarChart>
      <c:catAx>
        <c:axId val="741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1109424"/>
        <c:crosses val="autoZero"/>
        <c:auto val="1"/>
        <c:lblAlgn val="ctr"/>
        <c:lblOffset val="100"/>
        <c:noMultiLvlLbl val="0"/>
      </c:catAx>
      <c:valAx>
        <c:axId val="74110942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110080"/>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alpha val="50196"/>
            </a:schemeClr>
          </a:solidFill>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3.5914224389434618E-2"/>
              <c:y val="7.136485280999042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619413853464318E-2"/>
              <c:y val="1.42729705619982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2.3942816259623079E-3"/>
              <c:y val="-5.35236396074933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3097069267321542E-2"/>
              <c:y val="-3.5682426404995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3942816259623079E-2"/>
              <c:y val="1.78412132024976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7.1828448778869236E-3"/>
              <c:y val="4.9955396966993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834918230278054E-2"/>
              <c:y val="-3.578436510646834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54E-2"/>
              <c:y val="9.817417296472667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05E-2"/>
              <c:y val="3.6815314861772461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390043497687132E-2"/>
              <c:y val="4.908708648236288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2.0861806139613026E-2"/>
              <c:y val="-4.417837783412709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6.519314418629004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911588651177459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2.0725553485493438E-2"/>
              <c:y val="1.570127520317388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8860412785300196E-3"/>
              <c:y val="4.9720704810050628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9792983135396817E-2"/>
              <c:y val="7.8506376015870377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683951220696342E-2"/>
              <c:y val="-4.448694640899257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953470928433399E-3"/>
              <c:y val="-2.878567120581878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4041801156673555E-2"/>
              <c:y val="0"/>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spPr>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s>
            <c:dLbl>
              <c:idx val="2"/>
              <c:layout>
                <c:manualLayout>
                  <c:x val="-8.098199461923293E-2"/>
                  <c:y val="1.87090132660155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81-4535-885D-AF3CF59C3AA4}"/>
                </c:ext>
              </c:extLst>
            </c:dLbl>
            <c:numFmt formatCode="#,##0.0" sourceLinked="0"/>
            <c:spPr>
              <a:noFill/>
              <a:ln>
                <a:noFill/>
              </a:ln>
              <a:effectLst/>
            </c:spPr>
            <c:txPr>
              <a:bodyPr rot="0" spcFirstLastPara="1" vertOverflow="clip" horzOverflow="clip" vert="horz" wrap="square" lIns="38100" tIns="19050" rIns="38100" bIns="19050" anchor="ctr" anchorCtr="0">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'Overall view'!$B$5:$C$14</c:f>
              <c:multiLvlStrCache>
                <c:ptCount val="10"/>
                <c:lvl>
                  <c:pt idx="0">
                    <c:v>Establish strong leadership and risk culture</c:v>
                  </c:pt>
                  <c:pt idx="1">
                    <c:v>Build capability and expertise</c:v>
                  </c:pt>
                  <c:pt idx="2">
                    <c:v>Define and embed risk appetite and tolerance</c:v>
                  </c:pt>
                  <c:pt idx="3">
                    <c:v>Take a forward-looking view</c:v>
                  </c:pt>
                  <c:pt idx="4">
                    <c:v>Make risk-informed decisions</c:v>
                  </c:pt>
                  <c:pt idx="5">
                    <c:v>Adopt a whole-system approach</c:v>
                  </c:pt>
                  <c:pt idx="6">
                    <c:v>Assess risk impact</c:v>
                  </c:pt>
                  <c:pt idx="7">
                    <c:v>Take action to address risks</c:v>
                  </c:pt>
                  <c:pt idx="8">
                    <c:v>Monitor and report on the risks that matter</c:v>
                  </c:pt>
                  <c:pt idx="9">
                    <c:v>Drive continuous improvement</c:v>
                  </c:pt>
                </c:lvl>
                <c:lvl>
                  <c:pt idx="0">
                    <c:v>1</c:v>
                  </c:pt>
                  <c:pt idx="1">
                    <c:v>2</c:v>
                  </c:pt>
                  <c:pt idx="2">
                    <c:v>3</c:v>
                  </c:pt>
                  <c:pt idx="3">
                    <c:v>4</c:v>
                  </c:pt>
                  <c:pt idx="4">
                    <c:v>5</c:v>
                  </c:pt>
                  <c:pt idx="5">
                    <c:v>6</c:v>
                  </c:pt>
                  <c:pt idx="6">
                    <c:v>7</c:v>
                  </c:pt>
                  <c:pt idx="7">
                    <c:v>8</c:v>
                  </c:pt>
                  <c:pt idx="8">
                    <c:v>9</c:v>
                  </c:pt>
                  <c:pt idx="9">
                    <c:v>10</c:v>
                  </c:pt>
                </c:lvl>
              </c:multiLvlStrCache>
            </c:multiLvlStrRef>
          </c:cat>
          <c:val>
            <c:numRef>
              <c:f>'Overall view'!$E$5:$E$14</c:f>
              <c:numCache>
                <c:formatCode>0.0</c:formatCode>
                <c:ptCount val="10"/>
                <c:pt idx="0">
                  <c:v>3</c:v>
                </c:pt>
                <c:pt idx="1">
                  <c:v>2</c:v>
                </c:pt>
                <c:pt idx="2">
                  <c:v>4</c:v>
                </c:pt>
                <c:pt idx="3">
                  <c:v>1.2857142857142858</c:v>
                </c:pt>
                <c:pt idx="4">
                  <c:v>4</c:v>
                </c:pt>
                <c:pt idx="5">
                  <c:v>3</c:v>
                </c:pt>
                <c:pt idx="6">
                  <c:v>2.6666666666666665</c:v>
                </c:pt>
                <c:pt idx="7">
                  <c:v>1.4</c:v>
                </c:pt>
                <c:pt idx="8">
                  <c:v>2.2857142857142856</c:v>
                </c:pt>
                <c:pt idx="9">
                  <c:v>2</c:v>
                </c:pt>
              </c:numCache>
            </c:numRef>
          </c:val>
          <c:extLst>
            <c:ext xmlns:c16="http://schemas.microsoft.com/office/drawing/2014/chart" uri="{C3380CC4-5D6E-409C-BE32-E72D297353CC}">
              <c16:uniqueId val="{00000001-A647-416E-BB95-96B49A3490A9}"/>
            </c:ext>
          </c:extLst>
        </c:ser>
        <c:dLbls>
          <c:showLegendKey val="0"/>
          <c:showVal val="1"/>
          <c:showCatName val="0"/>
          <c:showSerName val="0"/>
          <c:showPercent val="0"/>
          <c:showBubbleSize val="0"/>
        </c:dLbls>
        <c:axId val="741110080"/>
        <c:axId val="741109424"/>
      </c:radarChart>
      <c:catAx>
        <c:axId val="741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1109424"/>
        <c:crosses val="autoZero"/>
        <c:auto val="1"/>
        <c:lblAlgn val="ctr"/>
        <c:lblOffset val="100"/>
        <c:noMultiLvlLbl val="0"/>
      </c:catAx>
      <c:valAx>
        <c:axId val="74110942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_-* #,##0.0_-;\-* #,##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110080"/>
        <c:crosses val="autoZero"/>
        <c:crossBetween val="between"/>
        <c:majorUnit val="0.5"/>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[Final - Assessment template analyser tool (Feb 25)- locked.xlsx]Outcome Analyser!PivotTable2</c:name>
    <c:fmtId val="1"/>
  </c:pivotSource>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en-GB" b="1"/>
              <a:t>Performance</a:t>
            </a:r>
            <a:r>
              <a:rPr lang="en-GB" b="1" baseline="0"/>
              <a:t> against each approach</a:t>
            </a:r>
            <a:endParaRPr lang="en-GB" b="1"/>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GB"/>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3">
              <a:lumMod val="20000"/>
              <a:lumOff val="80000"/>
            </a:schemeClr>
          </a:solidFill>
          <a:ln>
            <a:solidFill>
              <a:schemeClr val="accent3">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C3C2CF"/>
          </a:solidFill>
          <a:ln>
            <a:solidFill>
              <a:schemeClr val="accent1">
                <a:lumMod val="20000"/>
                <a:lumOff val="8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3">
              <a:lumMod val="60000"/>
              <a:lumOff val="40000"/>
            </a:schemeClr>
          </a:solidFill>
          <a:ln>
            <a:solidFill>
              <a:schemeClr val="accent3">
                <a:lumMod val="20000"/>
                <a:lumOff val="8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7F1355"/>
          </a:solidFill>
          <a:ln>
            <a:solidFill>
              <a:schemeClr val="accent1">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3">
              <a:lumMod val="20000"/>
              <a:lumOff val="80000"/>
            </a:schemeClr>
          </a:solidFill>
          <a:ln>
            <a:solidFill>
              <a:schemeClr val="accent3">
                <a:lumMod val="20000"/>
                <a:lumOff val="80000"/>
              </a:schemeClr>
            </a:solidFill>
          </a:ln>
          <a:effectLst/>
        </c:spPr>
      </c:pivotFmt>
      <c:pivotFmt>
        <c:idx val="9"/>
        <c:spPr>
          <a:solidFill>
            <a:schemeClr val="accent3">
              <a:lumMod val="60000"/>
              <a:lumOff val="40000"/>
            </a:schemeClr>
          </a:solidFill>
          <a:ln>
            <a:solidFill>
              <a:schemeClr val="accent3">
                <a:lumMod val="60000"/>
                <a:lumOff val="40000"/>
              </a:schemeClr>
            </a:solidFill>
          </a:ln>
          <a:effectLst/>
        </c:spPr>
      </c:pivotFmt>
    </c:pivotFmts>
    <c:plotArea>
      <c:layout/>
      <c:barChart>
        <c:barDir val="bar"/>
        <c:grouping val="percentStacked"/>
        <c:varyColors val="0"/>
        <c:ser>
          <c:idx val="0"/>
          <c:order val="0"/>
          <c:tx>
            <c:strRef>
              <c:f>'Outcome Analyser'!$H$1:$H$2</c:f>
              <c:strCache>
                <c:ptCount val="1"/>
                <c:pt idx="0">
                  <c:v>Strongly Agree</c:v>
                </c:pt>
              </c:strCache>
            </c:strRef>
          </c:tx>
          <c:spPr>
            <a:solidFill>
              <a:schemeClr val="accent3">
                <a:lumMod val="60000"/>
                <a:lumOff val="40000"/>
              </a:schemeClr>
            </a:solidFill>
            <a:ln>
              <a:solidFill>
                <a:schemeClr val="accent3">
                  <a:lumMod val="20000"/>
                  <a:lumOff val="80000"/>
                </a:schemeClr>
              </a:solidFill>
            </a:ln>
            <a:effectLst/>
          </c:spPr>
          <c:invertIfNegative val="0"/>
          <c:dPt>
            <c:idx val="9"/>
            <c:invertIfNegative val="0"/>
            <c:bubble3D val="0"/>
            <c:spPr>
              <a:solidFill>
                <a:schemeClr val="accent3">
                  <a:lumMod val="60000"/>
                  <a:lumOff val="40000"/>
                </a:schemeClr>
              </a:solidFill>
              <a:ln>
                <a:solidFill>
                  <a:schemeClr val="accent3">
                    <a:lumMod val="60000"/>
                    <a:lumOff val="40000"/>
                  </a:schemeClr>
                </a:solidFill>
              </a:ln>
              <a:effectLst/>
            </c:spPr>
            <c:extLst>
              <c:ext xmlns:c16="http://schemas.microsoft.com/office/drawing/2014/chart" uri="{C3380CC4-5D6E-409C-BE32-E72D297353CC}">
                <c16:uniqueId val="{00000000-D1E9-4E20-AB00-44C2D3EFEAEB}"/>
              </c:ext>
            </c:extLst>
          </c:dPt>
          <c:cat>
            <c:strRef>
              <c:f>'Outcome Analyser'!$G$3:$G$12</c:f>
              <c:strCache>
                <c:ptCount val="10"/>
                <c:pt idx="0">
                  <c:v>10. Drive continuous improvement</c:v>
                </c:pt>
                <c:pt idx="1">
                  <c:v>9. Monitor and report on the risks that matter</c:v>
                </c:pt>
                <c:pt idx="2">
                  <c:v>8. Take action to address risks</c:v>
                </c:pt>
                <c:pt idx="3">
                  <c:v>7. Assess risk impact</c:v>
                </c:pt>
                <c:pt idx="4">
                  <c:v>6. Adopt a whole-system approach</c:v>
                </c:pt>
                <c:pt idx="5">
                  <c:v>5. Make risk-informed decisions</c:v>
                </c:pt>
                <c:pt idx="6">
                  <c:v>4. Take a forward-looking view</c:v>
                </c:pt>
                <c:pt idx="7">
                  <c:v>3. Define and embed risk appetite and tolerance</c:v>
                </c:pt>
                <c:pt idx="8">
                  <c:v>2. Build capability and expertise</c:v>
                </c:pt>
                <c:pt idx="9">
                  <c:v>1. Establish strong leadership and risk culture</c:v>
                </c:pt>
              </c:strCache>
            </c:strRef>
          </c:cat>
          <c:val>
            <c:numRef>
              <c:f>'Outcome Analyser'!$H$3:$H$12</c:f>
              <c:numCache>
                <c:formatCode>General</c:formatCode>
                <c:ptCount val="10"/>
                <c:pt idx="0">
                  <c:v>1</c:v>
                </c:pt>
                <c:pt idx="1">
                  <c:v>2</c:v>
                </c:pt>
                <c:pt idx="5">
                  <c:v>8</c:v>
                </c:pt>
                <c:pt idx="7">
                  <c:v>6</c:v>
                </c:pt>
              </c:numCache>
            </c:numRef>
          </c:val>
          <c:extLst>
            <c:ext xmlns:c16="http://schemas.microsoft.com/office/drawing/2014/chart" uri="{C3380CC4-5D6E-409C-BE32-E72D297353CC}">
              <c16:uniqueId val="{00000000-5CA0-44DF-B25F-52D321E9D8FE}"/>
            </c:ext>
          </c:extLst>
        </c:ser>
        <c:ser>
          <c:idx val="1"/>
          <c:order val="1"/>
          <c:tx>
            <c:strRef>
              <c:f>'Outcome Analyser'!$I$1:$I$2</c:f>
              <c:strCache>
                <c:ptCount val="1"/>
                <c:pt idx="0">
                  <c:v>Agree</c:v>
                </c:pt>
              </c:strCache>
            </c:strRef>
          </c:tx>
          <c:spPr>
            <a:solidFill>
              <a:schemeClr val="accent3">
                <a:lumMod val="20000"/>
                <a:lumOff val="80000"/>
              </a:schemeClr>
            </a:solidFill>
            <a:ln>
              <a:solidFill>
                <a:schemeClr val="accent3">
                  <a:lumMod val="60000"/>
                  <a:lumOff val="40000"/>
                </a:schemeClr>
              </a:solidFill>
            </a:ln>
            <a:effectLst/>
          </c:spPr>
          <c:invertIfNegative val="0"/>
          <c:dPt>
            <c:idx val="9"/>
            <c:invertIfNegative val="0"/>
            <c:bubble3D val="0"/>
            <c:spPr>
              <a:solidFill>
                <a:schemeClr val="accent3">
                  <a:lumMod val="20000"/>
                  <a:lumOff val="80000"/>
                </a:schemeClr>
              </a:solidFill>
              <a:ln>
                <a:solidFill>
                  <a:schemeClr val="accent3">
                    <a:lumMod val="20000"/>
                    <a:lumOff val="80000"/>
                  </a:schemeClr>
                </a:solidFill>
              </a:ln>
              <a:effectLst/>
            </c:spPr>
            <c:extLst>
              <c:ext xmlns:c16="http://schemas.microsoft.com/office/drawing/2014/chart" uri="{C3380CC4-5D6E-409C-BE32-E72D297353CC}">
                <c16:uniqueId val="{00000001-D1E9-4E20-AB00-44C2D3EFEAEB}"/>
              </c:ext>
            </c:extLst>
          </c:dPt>
          <c:cat>
            <c:strRef>
              <c:f>'Outcome Analyser'!$G$3:$G$12</c:f>
              <c:strCache>
                <c:ptCount val="10"/>
                <c:pt idx="0">
                  <c:v>10. Drive continuous improvement</c:v>
                </c:pt>
                <c:pt idx="1">
                  <c:v>9. Monitor and report on the risks that matter</c:v>
                </c:pt>
                <c:pt idx="2">
                  <c:v>8. Take action to address risks</c:v>
                </c:pt>
                <c:pt idx="3">
                  <c:v>7. Assess risk impact</c:v>
                </c:pt>
                <c:pt idx="4">
                  <c:v>6. Adopt a whole-system approach</c:v>
                </c:pt>
                <c:pt idx="5">
                  <c:v>5. Make risk-informed decisions</c:v>
                </c:pt>
                <c:pt idx="6">
                  <c:v>4. Take a forward-looking view</c:v>
                </c:pt>
                <c:pt idx="7">
                  <c:v>3. Define and embed risk appetite and tolerance</c:v>
                </c:pt>
                <c:pt idx="8">
                  <c:v>2. Build capability and expertise</c:v>
                </c:pt>
                <c:pt idx="9">
                  <c:v>1. Establish strong leadership and risk culture</c:v>
                </c:pt>
              </c:strCache>
            </c:strRef>
          </c:cat>
          <c:val>
            <c:numRef>
              <c:f>'Outcome Analyser'!$I$3:$I$12</c:f>
              <c:numCache>
                <c:formatCode>General</c:formatCode>
                <c:ptCount val="10"/>
                <c:pt idx="0">
                  <c:v>1</c:v>
                </c:pt>
                <c:pt idx="1">
                  <c:v>1</c:v>
                </c:pt>
                <c:pt idx="3">
                  <c:v>2</c:v>
                </c:pt>
                <c:pt idx="4">
                  <c:v>7</c:v>
                </c:pt>
                <c:pt idx="6">
                  <c:v>1</c:v>
                </c:pt>
                <c:pt idx="8">
                  <c:v>2</c:v>
                </c:pt>
                <c:pt idx="9">
                  <c:v>7</c:v>
                </c:pt>
              </c:numCache>
            </c:numRef>
          </c:val>
          <c:extLst>
            <c:ext xmlns:c16="http://schemas.microsoft.com/office/drawing/2014/chart" uri="{C3380CC4-5D6E-409C-BE32-E72D297353CC}">
              <c16:uniqueId val="{00000001-5CA0-44DF-B25F-52D321E9D8FE}"/>
            </c:ext>
          </c:extLst>
        </c:ser>
        <c:ser>
          <c:idx val="2"/>
          <c:order val="2"/>
          <c:tx>
            <c:strRef>
              <c:f>'Outcome Analyser'!$J$1:$J$2</c:f>
              <c:strCache>
                <c:ptCount val="1"/>
                <c:pt idx="0">
                  <c:v>Disagree</c:v>
                </c:pt>
              </c:strCache>
            </c:strRef>
          </c:tx>
          <c:spPr>
            <a:solidFill>
              <a:srgbClr val="C3C2CF"/>
            </a:solidFill>
            <a:ln>
              <a:solidFill>
                <a:schemeClr val="accent1">
                  <a:lumMod val="20000"/>
                  <a:lumOff val="80000"/>
                </a:schemeClr>
              </a:solidFill>
            </a:ln>
            <a:effectLst/>
          </c:spPr>
          <c:invertIfNegative val="0"/>
          <c:cat>
            <c:strRef>
              <c:f>'Outcome Analyser'!$G$3:$G$12</c:f>
              <c:strCache>
                <c:ptCount val="10"/>
                <c:pt idx="0">
                  <c:v>10. Drive continuous improvement</c:v>
                </c:pt>
                <c:pt idx="1">
                  <c:v>9. Monitor and report on the risks that matter</c:v>
                </c:pt>
                <c:pt idx="2">
                  <c:v>8. Take action to address risks</c:v>
                </c:pt>
                <c:pt idx="3">
                  <c:v>7. Assess risk impact</c:v>
                </c:pt>
                <c:pt idx="4">
                  <c:v>6. Adopt a whole-system approach</c:v>
                </c:pt>
                <c:pt idx="5">
                  <c:v>5. Make risk-informed decisions</c:v>
                </c:pt>
                <c:pt idx="6">
                  <c:v>4. Take a forward-looking view</c:v>
                </c:pt>
                <c:pt idx="7">
                  <c:v>3. Define and embed risk appetite and tolerance</c:v>
                </c:pt>
                <c:pt idx="8">
                  <c:v>2. Build capability and expertise</c:v>
                </c:pt>
                <c:pt idx="9">
                  <c:v>1. Establish strong leadership and risk culture</c:v>
                </c:pt>
              </c:strCache>
            </c:strRef>
          </c:cat>
          <c:val>
            <c:numRef>
              <c:f>'Outcome Analyser'!$J$3:$J$12</c:f>
              <c:numCache>
                <c:formatCode>General</c:formatCode>
                <c:ptCount val="10"/>
                <c:pt idx="0">
                  <c:v>1</c:v>
                </c:pt>
                <c:pt idx="1">
                  <c:v>1</c:v>
                </c:pt>
                <c:pt idx="3">
                  <c:v>1</c:v>
                </c:pt>
                <c:pt idx="8">
                  <c:v>1</c:v>
                </c:pt>
              </c:numCache>
            </c:numRef>
          </c:val>
          <c:extLst>
            <c:ext xmlns:c16="http://schemas.microsoft.com/office/drawing/2014/chart" uri="{C3380CC4-5D6E-409C-BE32-E72D297353CC}">
              <c16:uniqueId val="{00000002-5CA0-44DF-B25F-52D321E9D8FE}"/>
            </c:ext>
          </c:extLst>
        </c:ser>
        <c:ser>
          <c:idx val="3"/>
          <c:order val="3"/>
          <c:tx>
            <c:strRef>
              <c:f>'Outcome Analyser'!$K$1:$K$2</c:f>
              <c:strCache>
                <c:ptCount val="1"/>
                <c:pt idx="0">
                  <c:v>Strongly Disagree</c:v>
                </c:pt>
              </c:strCache>
            </c:strRef>
          </c:tx>
          <c:spPr>
            <a:solidFill>
              <a:srgbClr val="7F1355"/>
            </a:solidFill>
            <a:ln>
              <a:solidFill>
                <a:schemeClr val="accent1">
                  <a:lumMod val="60000"/>
                  <a:lumOff val="40000"/>
                </a:schemeClr>
              </a:solidFill>
            </a:ln>
            <a:effectLst/>
          </c:spPr>
          <c:invertIfNegative val="0"/>
          <c:cat>
            <c:strRef>
              <c:f>'Outcome Analyser'!$G$3:$G$12</c:f>
              <c:strCache>
                <c:ptCount val="10"/>
                <c:pt idx="0">
                  <c:v>10. Drive continuous improvement</c:v>
                </c:pt>
                <c:pt idx="1">
                  <c:v>9. Monitor and report on the risks that matter</c:v>
                </c:pt>
                <c:pt idx="2">
                  <c:v>8. Take action to address risks</c:v>
                </c:pt>
                <c:pt idx="3">
                  <c:v>7. Assess risk impact</c:v>
                </c:pt>
                <c:pt idx="4">
                  <c:v>6. Adopt a whole-system approach</c:v>
                </c:pt>
                <c:pt idx="5">
                  <c:v>5. Make risk-informed decisions</c:v>
                </c:pt>
                <c:pt idx="6">
                  <c:v>4. Take a forward-looking view</c:v>
                </c:pt>
                <c:pt idx="7">
                  <c:v>3. Define and embed risk appetite and tolerance</c:v>
                </c:pt>
                <c:pt idx="8">
                  <c:v>2. Build capability and expertise</c:v>
                </c:pt>
                <c:pt idx="9">
                  <c:v>1. Establish strong leadership and risk culture</c:v>
                </c:pt>
              </c:strCache>
            </c:strRef>
          </c:cat>
          <c:val>
            <c:numRef>
              <c:f>'Outcome Analyser'!$K$3:$K$12</c:f>
              <c:numCache>
                <c:formatCode>General</c:formatCode>
                <c:ptCount val="10"/>
                <c:pt idx="0">
                  <c:v>3</c:v>
                </c:pt>
                <c:pt idx="1">
                  <c:v>3</c:v>
                </c:pt>
                <c:pt idx="2">
                  <c:v>5</c:v>
                </c:pt>
                <c:pt idx="6">
                  <c:v>6</c:v>
                </c:pt>
                <c:pt idx="8">
                  <c:v>2</c:v>
                </c:pt>
              </c:numCache>
            </c:numRef>
          </c:val>
          <c:extLst>
            <c:ext xmlns:c16="http://schemas.microsoft.com/office/drawing/2014/chart" uri="{C3380CC4-5D6E-409C-BE32-E72D297353CC}">
              <c16:uniqueId val="{00000003-5CA0-44DF-B25F-52D321E9D8FE}"/>
            </c:ext>
          </c:extLst>
        </c:ser>
        <c:dLbls>
          <c:showLegendKey val="0"/>
          <c:showVal val="0"/>
          <c:showCatName val="0"/>
          <c:showSerName val="0"/>
          <c:showPercent val="0"/>
          <c:showBubbleSize val="0"/>
        </c:dLbls>
        <c:gapWidth val="150"/>
        <c:overlap val="100"/>
        <c:axId val="485970320"/>
        <c:axId val="485971280"/>
      </c:barChart>
      <c:catAx>
        <c:axId val="485970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485971280"/>
        <c:crosses val="autoZero"/>
        <c:auto val="1"/>
        <c:lblAlgn val="ctr"/>
        <c:lblOffset val="100"/>
        <c:noMultiLvlLbl val="0"/>
      </c:catAx>
      <c:valAx>
        <c:axId val="4859712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85970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alpha val="50196"/>
            </a:schemeClr>
          </a:solidFill>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3.5914224389434618E-2"/>
              <c:y val="7.136485280999042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619413853464318E-2"/>
              <c:y val="1.42729705619982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2.3942816259623079E-3"/>
              <c:y val="-5.35236396074933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3097069267321542E-2"/>
              <c:y val="-3.5682426404995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3942816259623079E-2"/>
              <c:y val="1.78412132024976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7.1828448778869236E-3"/>
              <c:y val="4.9955396966993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834918230278054E-2"/>
              <c:y val="-3.578436510646834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54E-2"/>
              <c:y val="9.817417296472667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05E-2"/>
              <c:y val="3.6815314861772461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390043497687132E-2"/>
              <c:y val="4.908708648236288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2.0861806139613026E-2"/>
              <c:y val="-4.417837783412709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6.519314418629004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911588651177459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2.0725553485493438E-2"/>
              <c:y val="1.570127520317388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8860412785300196E-3"/>
              <c:y val="4.9720704810050628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9792983135396817E-2"/>
              <c:y val="7.8506376015870377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683951220696342E-2"/>
              <c:y val="-4.448694640899257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953470928433399E-3"/>
              <c:y val="-2.878567120581878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4041801156673555E-2"/>
              <c:y val="0"/>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strRef>
              <c:f>'Self-Assessment'!$F$49</c:f>
              <c:strCache>
                <c:ptCount val="1"/>
                <c:pt idx="0">
                  <c:v>Score</c:v>
                </c:pt>
              </c:strCache>
            </c:strRef>
          </c:tx>
          <c:spPr>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cat>
            <c:multiLvlStrRef>
              <c:f>'Self-Assessment'!$C$50:$D$55</c:f>
              <c:multiLvlStrCache>
                <c:ptCount val="6"/>
                <c:lvl>
                  <c:pt idx="0">
                    <c:v>There is a clear articulation of the levels of risk the organisation is willing to accept and tolerate</c:v>
                  </c:pt>
                  <c:pt idx="1">
                    <c:v>Good quality information is used to inform risk appetite and tolerance</c:v>
                  </c:pt>
                  <c:pt idx="2">
                    <c:v>Risk appetite is communicated across the organisation so it can be understood and put into action</c:v>
                  </c:pt>
                  <c:pt idx="3">
                    <c:v>Risk appetite is flexed to reflect changing dynamics in the environment and management’s preferences</c:v>
                  </c:pt>
                  <c:pt idx="4">
                    <c:v>There is a high level of confidence in the quality and accuracy of data being used to inform risk appetite</c:v>
                  </c:pt>
                  <c:pt idx="5">
                    <c:v>Risk appetite is appropriately aligned with the strategic ambitions and priorities of the organisation</c:v>
                  </c:pt>
                </c:lvl>
                <c:lvl>
                  <c:pt idx="0">
                    <c:v>3.1</c:v>
                  </c:pt>
                  <c:pt idx="1">
                    <c:v>3.2</c:v>
                  </c:pt>
                  <c:pt idx="2">
                    <c:v>3.3</c:v>
                  </c:pt>
                  <c:pt idx="3">
                    <c:v>3.4</c:v>
                  </c:pt>
                  <c:pt idx="4">
                    <c:v>3.5</c:v>
                  </c:pt>
                  <c:pt idx="5">
                    <c:v>3.6</c:v>
                  </c:pt>
                </c:lvl>
              </c:multiLvlStrCache>
            </c:multiLvlStrRef>
          </c:cat>
          <c:val>
            <c:numRef>
              <c:f>'Self-Assessment'!$F$50:$F$55</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A647-416E-BB95-96B49A3490A9}"/>
            </c:ext>
          </c:extLst>
        </c:ser>
        <c:dLbls>
          <c:showLegendKey val="0"/>
          <c:showVal val="0"/>
          <c:showCatName val="0"/>
          <c:showSerName val="0"/>
          <c:showPercent val="0"/>
          <c:showBubbleSize val="0"/>
        </c:dLbls>
        <c:axId val="741110080"/>
        <c:axId val="741109424"/>
      </c:radarChart>
      <c:catAx>
        <c:axId val="741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1109424"/>
        <c:crosses val="autoZero"/>
        <c:auto val="1"/>
        <c:lblAlgn val="ctr"/>
        <c:lblOffset val="100"/>
        <c:noMultiLvlLbl val="0"/>
      </c:catAx>
      <c:valAx>
        <c:axId val="74110942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110080"/>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alpha val="50196"/>
            </a:schemeClr>
          </a:solidFill>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3.5914224389434618E-2"/>
              <c:y val="7.136485280999042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619413853464318E-2"/>
              <c:y val="1.42729705619982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2.3942816259623079E-3"/>
              <c:y val="-5.35236396074933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3097069267321542E-2"/>
              <c:y val="-3.5682426404995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3942816259623079E-2"/>
              <c:y val="1.78412132024976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7.1828448778869236E-3"/>
              <c:y val="4.9955396966993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834918230278054E-2"/>
              <c:y val="-3.578436510646834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54E-2"/>
              <c:y val="9.817417296472667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05E-2"/>
              <c:y val="3.6815314861772461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390043497687132E-2"/>
              <c:y val="4.908708648236288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2.0861806139613026E-2"/>
              <c:y val="-4.417837783412709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6.519314418629004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911588651177459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2.0725553485493438E-2"/>
              <c:y val="1.570127520317388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8860412785300196E-3"/>
              <c:y val="4.9720704810050628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9792983135396817E-2"/>
              <c:y val="7.8506376015870377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683951220696342E-2"/>
              <c:y val="-4.448694640899257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953470928433399E-3"/>
              <c:y val="-2.878567120581878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4041801156673555E-2"/>
              <c:y val="0"/>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549788252300878"/>
          <c:y val="0.17357559604280989"/>
          <c:w val="0.49804531294685184"/>
          <c:h val="0.65284894558450601"/>
        </c:manualLayout>
      </c:layout>
      <c:radarChart>
        <c:radarStyle val="marker"/>
        <c:varyColors val="0"/>
        <c:ser>
          <c:idx val="0"/>
          <c:order val="0"/>
          <c:tx>
            <c:strRef>
              <c:f>'Self-Assessment'!$E$8</c:f>
              <c:strCache>
                <c:ptCount val="1"/>
              </c:strCache>
            </c:strRef>
          </c:tx>
          <c:spPr>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cat>
            <c:multiLvlStrRef>
              <c:f>'Self-Assessment'!$C$11:$D$17</c:f>
              <c:multiLvlStrCache>
                <c:ptCount val="7"/>
                <c:lvl>
                  <c:pt idx="0">
                    <c:v>The right tone is set at and from the top of the organisation</c:v>
                  </c:pt>
                  <c:pt idx="1">
                    <c:v>There is strong leadership, accountability, and assurance arrangements for risk management</c:v>
                  </c:pt>
                  <c:pt idx="2">
                    <c:v>The risk of optimism bias is reduced through independent challenge</c:v>
                  </c:pt>
                  <c:pt idx="3">
                    <c:v>A culture of psychological safety is promoted to allow open dialogues around risk</c:v>
                  </c:pt>
                  <c:pt idx="4">
                    <c:v>Positive risk behaviours are incentivised across the organisation</c:v>
                  </c:pt>
                  <c:pt idx="5">
                    <c:v>Innovative approaches to risk and opportunity management are encouraged</c:v>
                  </c:pt>
                  <c:pt idx="6">
                    <c:v>The culture of the organisation encourages people to challenge existing practices and identify new ways of doing things</c:v>
                  </c:pt>
                </c:lvl>
                <c:lvl>
                  <c:pt idx="0">
                    <c:v>1.1</c:v>
                  </c:pt>
                  <c:pt idx="1">
                    <c:v>1.2</c:v>
                  </c:pt>
                  <c:pt idx="2">
                    <c:v>1.3</c:v>
                  </c:pt>
                  <c:pt idx="3">
                    <c:v>1.4</c:v>
                  </c:pt>
                  <c:pt idx="4">
                    <c:v>1.5</c:v>
                  </c:pt>
                  <c:pt idx="5">
                    <c:v>1.6</c:v>
                  </c:pt>
                  <c:pt idx="6">
                    <c:v>1.7</c:v>
                  </c:pt>
                </c:lvl>
              </c:multiLvlStrCache>
            </c:multiLvlStrRef>
          </c:cat>
          <c:val>
            <c:numRef>
              <c:f>'Self-Assessment'!$F$11:$F$17</c:f>
              <c:numCache>
                <c:formatCode>General</c:formatCode>
                <c:ptCount val="7"/>
                <c:pt idx="0">
                  <c:v>3</c:v>
                </c:pt>
                <c:pt idx="1">
                  <c:v>3</c:v>
                </c:pt>
                <c:pt idx="2">
                  <c:v>3</c:v>
                </c:pt>
                <c:pt idx="3">
                  <c:v>3</c:v>
                </c:pt>
                <c:pt idx="4">
                  <c:v>3</c:v>
                </c:pt>
                <c:pt idx="5">
                  <c:v>3</c:v>
                </c:pt>
                <c:pt idx="6">
                  <c:v>3</c:v>
                </c:pt>
              </c:numCache>
            </c:numRef>
          </c:val>
          <c:extLst>
            <c:ext xmlns:c16="http://schemas.microsoft.com/office/drawing/2014/chart" uri="{C3380CC4-5D6E-409C-BE32-E72D297353CC}">
              <c16:uniqueId val="{00000001-A647-416E-BB95-96B49A3490A9}"/>
            </c:ext>
          </c:extLst>
        </c:ser>
        <c:dLbls>
          <c:showLegendKey val="0"/>
          <c:showVal val="0"/>
          <c:showCatName val="0"/>
          <c:showSerName val="0"/>
          <c:showPercent val="0"/>
          <c:showBubbleSize val="0"/>
        </c:dLbls>
        <c:axId val="741110080"/>
        <c:axId val="741109424"/>
      </c:radarChart>
      <c:catAx>
        <c:axId val="741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1109424"/>
        <c:crosses val="autoZero"/>
        <c:auto val="1"/>
        <c:lblAlgn val="ctr"/>
        <c:lblOffset val="100"/>
        <c:noMultiLvlLbl val="0"/>
      </c:catAx>
      <c:valAx>
        <c:axId val="74110942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110080"/>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alpha val="50196"/>
            </a:schemeClr>
          </a:solidFill>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3.5914224389434618E-2"/>
              <c:y val="7.136485280999042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619413853464318E-2"/>
              <c:y val="1.42729705619982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2.3942816259623079E-3"/>
              <c:y val="-5.35236396074933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3097069267321542E-2"/>
              <c:y val="-3.5682426404995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3942816259623079E-2"/>
              <c:y val="1.78412132024976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7.1828448778869236E-3"/>
              <c:y val="4.9955396966993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834918230278054E-2"/>
              <c:y val="-3.578436510646834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54E-2"/>
              <c:y val="9.817417296472667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05E-2"/>
              <c:y val="3.6815314861772461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390043497687132E-2"/>
              <c:y val="4.908708648236288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2.0861806139613026E-2"/>
              <c:y val="-4.417837783412709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6.519314418629004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911588651177459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2.0725553485493438E-2"/>
              <c:y val="1.570127520317388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8860412785300196E-3"/>
              <c:y val="4.9720704810050628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9792983135396817E-2"/>
              <c:y val="7.8506376015870377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683951220696342E-2"/>
              <c:y val="-4.448694640899257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953470928433399E-3"/>
              <c:y val="-2.878567120581878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4041801156673555E-2"/>
              <c:y val="0"/>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strRef>
              <c:f>'Self-Assessment'!$F$69</c:f>
              <c:strCache>
                <c:ptCount val="1"/>
                <c:pt idx="0">
                  <c:v>Score</c:v>
                </c:pt>
              </c:strCache>
            </c:strRef>
          </c:tx>
          <c:spPr>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cat>
            <c:multiLvlStrRef>
              <c:f>'Self-Assessment'!$C$70:$D$76</c:f>
              <c:multiLvlStrCache>
                <c:ptCount val="7"/>
                <c:lvl>
                  <c:pt idx="0">
                    <c:v>The organisation continually scans the horizon for emerging risks and future threats and opportunities</c:v>
                  </c:pt>
                  <c:pt idx="1">
                    <c:v>Diversity is built into risk identification by including expert viewpoints</c:v>
                  </c:pt>
                  <c:pt idx="2">
                    <c:v>The organisation uses foresight tools and futures thinking to understand uncertainty and inform risk identification</c:v>
                  </c:pt>
                  <c:pt idx="3">
                    <c:v>The organisation is sufficiently imaginative in planning for severe but plausible scenarios</c:v>
                  </c:pt>
                  <c:pt idx="4">
                    <c:v>The risk identification process involves a range of stakeholders, and independent and robust challenge</c:v>
                  </c:pt>
                  <c:pt idx="5">
                    <c:v>Horizon scanning exercises are utilised effectively to identify emerging risks and future threats and opportunities</c:v>
                  </c:pt>
                  <c:pt idx="6">
                    <c:v>Scenario planning exercises and stress-tests are well planned and executed</c:v>
                  </c:pt>
                </c:lvl>
                <c:lvl>
                  <c:pt idx="0">
                    <c:v>4.1</c:v>
                  </c:pt>
                  <c:pt idx="1">
                    <c:v>4.2</c:v>
                  </c:pt>
                  <c:pt idx="2">
                    <c:v>4.3</c:v>
                  </c:pt>
                  <c:pt idx="3">
                    <c:v>4.4</c:v>
                  </c:pt>
                  <c:pt idx="4">
                    <c:v>4.5</c:v>
                  </c:pt>
                  <c:pt idx="5">
                    <c:v>4.6</c:v>
                  </c:pt>
                  <c:pt idx="6">
                    <c:v>4.7</c:v>
                  </c:pt>
                </c:lvl>
              </c:multiLvlStrCache>
            </c:multiLvlStrRef>
          </c:cat>
          <c:val>
            <c:numRef>
              <c:f>'Self-Assessment'!$F$70:$F$76</c:f>
              <c:numCache>
                <c:formatCode>General</c:formatCode>
                <c:ptCount val="7"/>
                <c:pt idx="0">
                  <c:v>1</c:v>
                </c:pt>
                <c:pt idx="1">
                  <c:v>1</c:v>
                </c:pt>
                <c:pt idx="2">
                  <c:v>1</c:v>
                </c:pt>
                <c:pt idx="3">
                  <c:v>1</c:v>
                </c:pt>
                <c:pt idx="4">
                  <c:v>1</c:v>
                </c:pt>
                <c:pt idx="5">
                  <c:v>3</c:v>
                </c:pt>
                <c:pt idx="6">
                  <c:v>1</c:v>
                </c:pt>
              </c:numCache>
            </c:numRef>
          </c:val>
          <c:extLst>
            <c:ext xmlns:c16="http://schemas.microsoft.com/office/drawing/2014/chart" uri="{C3380CC4-5D6E-409C-BE32-E72D297353CC}">
              <c16:uniqueId val="{00000001-A647-416E-BB95-96B49A3490A9}"/>
            </c:ext>
          </c:extLst>
        </c:ser>
        <c:dLbls>
          <c:showLegendKey val="0"/>
          <c:showVal val="0"/>
          <c:showCatName val="0"/>
          <c:showSerName val="0"/>
          <c:showPercent val="0"/>
          <c:showBubbleSize val="0"/>
        </c:dLbls>
        <c:axId val="741110080"/>
        <c:axId val="741109424"/>
      </c:radarChart>
      <c:catAx>
        <c:axId val="741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1109424"/>
        <c:crosses val="autoZero"/>
        <c:auto val="1"/>
        <c:lblAlgn val="ctr"/>
        <c:lblOffset val="100"/>
        <c:noMultiLvlLbl val="0"/>
      </c:catAx>
      <c:valAx>
        <c:axId val="74110942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110080"/>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alpha val="50196"/>
            </a:schemeClr>
          </a:solidFill>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3.5914224389434618E-2"/>
              <c:y val="7.136485280999042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619413853464318E-2"/>
              <c:y val="1.42729705619982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2.3942816259623079E-3"/>
              <c:y val="-5.35236396074933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3097069267321542E-2"/>
              <c:y val="-3.5682426404995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3942816259623079E-2"/>
              <c:y val="1.78412132024976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7.1828448778869236E-3"/>
              <c:y val="4.9955396966993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834918230278054E-2"/>
              <c:y val="-3.578436510646834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54E-2"/>
              <c:y val="9.817417296472667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05E-2"/>
              <c:y val="3.6815314861772461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390043497687132E-2"/>
              <c:y val="4.908708648236288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2.0861806139613026E-2"/>
              <c:y val="-4.417837783412709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6.519314418629004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911588651177459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2.0725553485493438E-2"/>
              <c:y val="1.570127520317388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8860412785300196E-3"/>
              <c:y val="4.9720704810050628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9792983135396817E-2"/>
              <c:y val="7.8506376015870377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683951220696342E-2"/>
              <c:y val="-4.448694640899257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953470928433399E-3"/>
              <c:y val="-2.878567120581878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4041801156673555E-2"/>
              <c:y val="0"/>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strRef>
              <c:f>'Self-Assessment'!$E$88</c:f>
              <c:strCache>
                <c:ptCount val="1"/>
              </c:strCache>
            </c:strRef>
          </c:tx>
          <c:spPr>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'Self-Assessment'!$C$91:$D$98</c:f>
              <c:multiLvlStrCache>
                <c:ptCount val="8"/>
                <c:lvl>
                  <c:pt idx="0">
                    <c:v>Risks are aligned with the organisation’s 
strategy, goals and objectives</c:v>
                  </c:pt>
                  <c:pt idx="1">
                    <c:v>Risk management is designed into the governance architecture</c:v>
                  </c:pt>
                  <c:pt idx="2">
                    <c:v>The organisation is deliberate about risks and opportunities in decision making</c:v>
                  </c:pt>
                  <c:pt idx="3">
                    <c:v>Risk expertise is engaged early in the decision-making process</c:v>
                  </c:pt>
                  <c:pt idx="4">
                    <c:v>Risk considerations inform strategic, operational and project objectives</c:v>
                  </c:pt>
                  <c:pt idx="5">
                    <c:v>Risk data is effectively used to support strategy, operational delivery, financial planning and performance</c:v>
                  </c:pt>
                  <c:pt idx="6">
                    <c:v>The risk management framework supports the robust identification and management of opportunities and risks 
across the organisation</c:v>
                  </c:pt>
                  <c:pt idx="7">
                    <c:v>Risk management is integrated into the decision-making process</c:v>
                  </c:pt>
                </c:lvl>
                <c:lvl>
                  <c:pt idx="0">
                    <c:v>5.1</c:v>
                  </c:pt>
                  <c:pt idx="1">
                    <c:v>5.2</c:v>
                  </c:pt>
                  <c:pt idx="2">
                    <c:v>5.3</c:v>
                  </c:pt>
                  <c:pt idx="3">
                    <c:v>5.4</c:v>
                  </c:pt>
                  <c:pt idx="4">
                    <c:v>5.5</c:v>
                  </c:pt>
                  <c:pt idx="5">
                    <c:v>5.6</c:v>
                  </c:pt>
                  <c:pt idx="6">
                    <c:v>5.7</c:v>
                  </c:pt>
                  <c:pt idx="7">
                    <c:v>5.8</c:v>
                  </c:pt>
                </c:lvl>
              </c:multiLvlStrCache>
            </c:multiLvlStrRef>
          </c:cat>
          <c:val>
            <c:numRef>
              <c:f>'Self-Assessment'!$F$91:$F$98</c:f>
              <c:numCache>
                <c:formatCode>General</c:formatCode>
                <c:ptCount val="8"/>
                <c:pt idx="0">
                  <c:v>4</c:v>
                </c:pt>
                <c:pt idx="1">
                  <c:v>4</c:v>
                </c:pt>
                <c:pt idx="2">
                  <c:v>4</c:v>
                </c:pt>
                <c:pt idx="3">
                  <c:v>4</c:v>
                </c:pt>
                <c:pt idx="4">
                  <c:v>4</c:v>
                </c:pt>
                <c:pt idx="5">
                  <c:v>4</c:v>
                </c:pt>
                <c:pt idx="6">
                  <c:v>4</c:v>
                </c:pt>
                <c:pt idx="7">
                  <c:v>4</c:v>
                </c:pt>
              </c:numCache>
            </c:numRef>
          </c:val>
          <c:extLst>
            <c:ext xmlns:c16="http://schemas.microsoft.com/office/drawing/2014/chart" uri="{C3380CC4-5D6E-409C-BE32-E72D297353CC}">
              <c16:uniqueId val="{00000001-A647-416E-BB95-96B49A3490A9}"/>
            </c:ext>
          </c:extLst>
        </c:ser>
        <c:dLbls>
          <c:showLegendKey val="0"/>
          <c:showVal val="1"/>
          <c:showCatName val="0"/>
          <c:showSerName val="0"/>
          <c:showPercent val="0"/>
          <c:showBubbleSize val="0"/>
        </c:dLbls>
        <c:axId val="741110080"/>
        <c:axId val="741109424"/>
      </c:radarChart>
      <c:catAx>
        <c:axId val="741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1109424"/>
        <c:crosses val="autoZero"/>
        <c:auto val="1"/>
        <c:lblAlgn val="ctr"/>
        <c:lblOffset val="100"/>
        <c:noMultiLvlLbl val="0"/>
      </c:catAx>
      <c:valAx>
        <c:axId val="74110942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110080"/>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alpha val="50196"/>
            </a:schemeClr>
          </a:solidFill>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3.5914224389434618E-2"/>
              <c:y val="7.136485280999042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619413853464318E-2"/>
              <c:y val="1.42729705619982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2.3942816259623079E-3"/>
              <c:y val="-5.35236396074933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3097069267321542E-2"/>
              <c:y val="-3.5682426404995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3942816259623079E-2"/>
              <c:y val="1.78412132024976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7.1828448778869236E-3"/>
              <c:y val="4.9955396966993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834918230278054E-2"/>
              <c:y val="-3.578436510646834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54E-2"/>
              <c:y val="9.817417296472667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05E-2"/>
              <c:y val="3.6815314861772461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390043497687132E-2"/>
              <c:y val="4.908708648236288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2.0861806139613026E-2"/>
              <c:y val="-4.417837783412709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6.519314418629004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911588651177459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2.0725553485493438E-2"/>
              <c:y val="1.570127520317388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8860412785300196E-3"/>
              <c:y val="4.9720704810050628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9792983135396817E-2"/>
              <c:y val="7.8506376015870377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683951220696342E-2"/>
              <c:y val="-4.448694640899257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953470928433399E-3"/>
              <c:y val="-2.878567120581878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4041801156673555E-2"/>
              <c:y val="0"/>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strRef>
              <c:f>'Self-Assessment'!$F$112</c:f>
              <c:strCache>
                <c:ptCount val="1"/>
                <c:pt idx="0">
                  <c:v>Score</c:v>
                </c:pt>
              </c:strCache>
            </c:strRef>
          </c:tx>
          <c:spPr>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cat>
            <c:multiLvlStrRef>
              <c:f>'Self-Assessment'!$C$113:$D$119</c:f>
              <c:multiLvlStrCache>
                <c:ptCount val="7"/>
                <c:lvl>
                  <c:pt idx="0">
                    <c:v>The organisation identifies risks in the third-party ecosystem</c:v>
                  </c:pt>
                  <c:pt idx="1">
                    <c:v>The organisation maps interdependencies and connections for cross-cutting risks</c:v>
                  </c:pt>
                  <c:pt idx="2">
                    <c:v>The organisation assesses the range of impacts and consequences of risks</c:v>
                  </c:pt>
                  <c:pt idx="3">
                    <c:v>There is a joined-up approach to managing risks and breaking down silos</c:v>
                  </c:pt>
                  <c:pt idx="4">
                    <c:v>Risk information is aggregated across the organisation and, where relevant, the departmental group</c:v>
                  </c:pt>
                  <c:pt idx="5">
                    <c:v>The aggregated risk information is accurate and of high quality</c:v>
                  </c:pt>
                  <c:pt idx="6">
                    <c:v>The organisation seeks out assurance on the effectiveness of the risk and control environment of its supply chain</c:v>
                  </c:pt>
                </c:lvl>
                <c:lvl>
                  <c:pt idx="0">
                    <c:v>6.1</c:v>
                  </c:pt>
                  <c:pt idx="1">
                    <c:v>6.2</c:v>
                  </c:pt>
                  <c:pt idx="2">
                    <c:v>6.3</c:v>
                  </c:pt>
                  <c:pt idx="3">
                    <c:v>6.4</c:v>
                  </c:pt>
                  <c:pt idx="4">
                    <c:v>6.5</c:v>
                  </c:pt>
                  <c:pt idx="5">
                    <c:v>6.6</c:v>
                  </c:pt>
                  <c:pt idx="6">
                    <c:v>6.7</c:v>
                  </c:pt>
                </c:lvl>
              </c:multiLvlStrCache>
            </c:multiLvlStrRef>
          </c:cat>
          <c:val>
            <c:numRef>
              <c:f>'Self-Assessment'!$F$113:$F$119</c:f>
              <c:numCache>
                <c:formatCode>General</c:formatCode>
                <c:ptCount val="7"/>
                <c:pt idx="0">
                  <c:v>3</c:v>
                </c:pt>
                <c:pt idx="1">
                  <c:v>3</c:v>
                </c:pt>
                <c:pt idx="2">
                  <c:v>3</c:v>
                </c:pt>
                <c:pt idx="3">
                  <c:v>3</c:v>
                </c:pt>
                <c:pt idx="4">
                  <c:v>3</c:v>
                </c:pt>
                <c:pt idx="5">
                  <c:v>3</c:v>
                </c:pt>
                <c:pt idx="6">
                  <c:v>3</c:v>
                </c:pt>
              </c:numCache>
            </c:numRef>
          </c:val>
          <c:extLst>
            <c:ext xmlns:c16="http://schemas.microsoft.com/office/drawing/2014/chart" uri="{C3380CC4-5D6E-409C-BE32-E72D297353CC}">
              <c16:uniqueId val="{00000001-A647-416E-BB95-96B49A3490A9}"/>
            </c:ext>
          </c:extLst>
        </c:ser>
        <c:dLbls>
          <c:showLegendKey val="0"/>
          <c:showVal val="0"/>
          <c:showCatName val="0"/>
          <c:showSerName val="0"/>
          <c:showPercent val="0"/>
          <c:showBubbleSize val="0"/>
        </c:dLbls>
        <c:axId val="741110080"/>
        <c:axId val="741109424"/>
      </c:radarChart>
      <c:catAx>
        <c:axId val="741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1109424"/>
        <c:crosses val="autoZero"/>
        <c:auto val="1"/>
        <c:lblAlgn val="ctr"/>
        <c:lblOffset val="100"/>
        <c:noMultiLvlLbl val="0"/>
      </c:catAx>
      <c:valAx>
        <c:axId val="74110942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110080"/>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alpha val="50196"/>
            </a:schemeClr>
          </a:solidFill>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3.5914224389434618E-2"/>
              <c:y val="7.136485280999042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619413853464318E-2"/>
              <c:y val="1.42729705619982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2.3942816259623079E-3"/>
              <c:y val="-5.35236396074933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3097069267321542E-2"/>
              <c:y val="-3.5682426404995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3942816259623079E-2"/>
              <c:y val="1.78412132024976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7.1828448778869236E-3"/>
              <c:y val="4.9955396966993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834918230278054E-2"/>
              <c:y val="-3.578436510646834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54E-2"/>
              <c:y val="9.817417296472667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05E-2"/>
              <c:y val="3.6815314861772461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390043497687132E-2"/>
              <c:y val="4.908708648236288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2.0861806139613026E-2"/>
              <c:y val="-4.417837783412709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6.519314418629004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911588651177459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2.0725553485493438E-2"/>
              <c:y val="1.570127520317388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8860412785300196E-3"/>
              <c:y val="4.9720704810050628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9792983135396817E-2"/>
              <c:y val="7.8506376015870377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683951220696342E-2"/>
              <c:y val="-4.448694640899257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953470928433399E-3"/>
              <c:y val="-2.878567120581878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4041801156673555E-2"/>
              <c:y val="0"/>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strRef>
              <c:f>'Self-Assessment'!$F$133</c:f>
              <c:strCache>
                <c:ptCount val="1"/>
                <c:pt idx="0">
                  <c:v>Score</c:v>
                </c:pt>
              </c:strCache>
            </c:strRef>
          </c:tx>
          <c:spPr>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cat>
            <c:multiLvlStrRef>
              <c:f>'Self-Assessment'!$C$134:$D$138</c:f>
              <c:multiLvlStrCache>
                <c:ptCount val="5"/>
                <c:lvl>
                  <c:pt idx="0">
                    <c:v>The right tools and expertise are used to assess and evaluate risks</c:v>
                  </c:pt>
                  <c:pt idx="1">
                    <c:v>Good quality data is leveraged to support the risk assessment effort</c:v>
                  </c:pt>
                  <c:pt idx="2">
                    <c:v>Qualitative and quantitative methods are deployed to assess impact</c:v>
                  </c:pt>
                  <c:pt idx="3">
                    <c:v>The aggregate impact of risks across the organisation is identified and assessed</c:v>
                  </c:pt>
                  <c:pt idx="4">
                    <c:v>The information and data being used to inform the risk assessments are relevant and accurate</c:v>
                  </c:pt>
                </c:lvl>
                <c:lvl>
                  <c:pt idx="0">
                    <c:v>7.1</c:v>
                  </c:pt>
                  <c:pt idx="1">
                    <c:v>7.2</c:v>
                  </c:pt>
                  <c:pt idx="2">
                    <c:v>7.3</c:v>
                  </c:pt>
                  <c:pt idx="3">
                    <c:v>7.4</c:v>
                  </c:pt>
                  <c:pt idx="4">
                    <c:v>7.5</c:v>
                  </c:pt>
                </c:lvl>
              </c:multiLvlStrCache>
            </c:multiLvlStrRef>
          </c:cat>
          <c:val>
            <c:numRef>
              <c:f>'Self-Assessment'!$F$134:$F$138</c:f>
              <c:numCache>
                <c:formatCode>General</c:formatCode>
                <c:ptCount val="5"/>
                <c:pt idx="0">
                  <c:v>3</c:v>
                </c:pt>
                <c:pt idx="1">
                  <c:v>0</c:v>
                </c:pt>
                <c:pt idx="2">
                  <c:v>0</c:v>
                </c:pt>
                <c:pt idx="3">
                  <c:v>2</c:v>
                </c:pt>
                <c:pt idx="4">
                  <c:v>3</c:v>
                </c:pt>
              </c:numCache>
            </c:numRef>
          </c:val>
          <c:extLst>
            <c:ext xmlns:c16="http://schemas.microsoft.com/office/drawing/2014/chart" uri="{C3380CC4-5D6E-409C-BE32-E72D297353CC}">
              <c16:uniqueId val="{00000001-A647-416E-BB95-96B49A3490A9}"/>
            </c:ext>
          </c:extLst>
        </c:ser>
        <c:dLbls>
          <c:showLegendKey val="0"/>
          <c:showVal val="0"/>
          <c:showCatName val="0"/>
          <c:showSerName val="0"/>
          <c:showPercent val="0"/>
          <c:showBubbleSize val="0"/>
        </c:dLbls>
        <c:axId val="741110080"/>
        <c:axId val="741109424"/>
      </c:radarChart>
      <c:catAx>
        <c:axId val="741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1109424"/>
        <c:crosses val="autoZero"/>
        <c:auto val="1"/>
        <c:lblAlgn val="ctr"/>
        <c:lblOffset val="100"/>
        <c:noMultiLvlLbl val="0"/>
      </c:catAx>
      <c:valAx>
        <c:axId val="74110942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110080"/>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alpha val="50196"/>
            </a:schemeClr>
          </a:solidFill>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3.5914224389434618E-2"/>
              <c:y val="7.136485280999042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619413853464318E-2"/>
              <c:y val="1.42729705619982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2.3942816259623079E-3"/>
              <c:y val="-5.35236396074933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3097069267321542E-2"/>
              <c:y val="-3.5682426404995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3942816259623079E-2"/>
              <c:y val="1.78412132024976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7.1828448778869236E-3"/>
              <c:y val="4.9955396966993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834918230278054E-2"/>
              <c:y val="-3.578436510646834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54E-2"/>
              <c:y val="9.817417296472667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05E-2"/>
              <c:y val="3.6815314861772461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390043497687132E-2"/>
              <c:y val="4.908708648236288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2.0861806139613026E-2"/>
              <c:y val="-4.417837783412709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6.519314418629004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911588651177459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2.0725553485493438E-2"/>
              <c:y val="1.570127520317388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8860412785300196E-3"/>
              <c:y val="4.9720704810050628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9792983135396817E-2"/>
              <c:y val="7.8506376015870377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683951220696342E-2"/>
              <c:y val="-4.448694640899257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953470928433399E-3"/>
              <c:y val="-2.878567120581878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4041801156673555E-2"/>
              <c:y val="0"/>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strRef>
              <c:f>'Self-Assessment'!$F$152</c:f>
              <c:strCache>
                <c:ptCount val="1"/>
                <c:pt idx="0">
                  <c:v>Score</c:v>
                </c:pt>
              </c:strCache>
            </c:strRef>
          </c:tx>
          <c:spPr>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cat>
            <c:multiLvlStrRef>
              <c:f>'Self-Assessment'!$C$153:$D$157</c:f>
              <c:multiLvlStrCache>
                <c:ptCount val="5"/>
                <c:lvl>
                  <c:pt idx="0">
                    <c:v>There is clear ownership and accountability for risks</c:v>
                  </c:pt>
                  <c:pt idx="1">
                    <c:v>Appropriate risk management responses are developed in line with the organisation’s risk appetite and tolerance</c:v>
                  </c:pt>
                  <c:pt idx="2">
                    <c:v>There are clear criteria for escalating risks that fall outside of appetite or tolerance</c:v>
                  </c:pt>
                  <c:pt idx="3">
                    <c:v>Assurance is gained over the effectiveness of risk management processes</c:v>
                  </c:pt>
                  <c:pt idx="4">
                    <c:v>The expectations on risk owners to take action and respond to risks are well defined and understood</c:v>
                  </c:pt>
                </c:lvl>
                <c:lvl>
                  <c:pt idx="0">
                    <c:v>8.1</c:v>
                  </c:pt>
                  <c:pt idx="1">
                    <c:v>8.2</c:v>
                  </c:pt>
                  <c:pt idx="2">
                    <c:v>8.3</c:v>
                  </c:pt>
                  <c:pt idx="3">
                    <c:v>8.4</c:v>
                  </c:pt>
                  <c:pt idx="4">
                    <c:v>8.5</c:v>
                  </c:pt>
                </c:lvl>
              </c:multiLvlStrCache>
            </c:multiLvlStrRef>
          </c:cat>
          <c:val>
            <c:numRef>
              <c:f>'Self-Assessment'!$F$153:$F$157</c:f>
              <c:numCache>
                <c:formatCode>General</c:formatCode>
                <c:ptCount val="5"/>
                <c:pt idx="0">
                  <c:v>3</c:v>
                </c:pt>
                <c:pt idx="1">
                  <c:v>1</c:v>
                </c:pt>
                <c:pt idx="2">
                  <c:v>1</c:v>
                </c:pt>
                <c:pt idx="3">
                  <c:v>1</c:v>
                </c:pt>
                <c:pt idx="4">
                  <c:v>1</c:v>
                </c:pt>
              </c:numCache>
            </c:numRef>
          </c:val>
          <c:extLst>
            <c:ext xmlns:c16="http://schemas.microsoft.com/office/drawing/2014/chart" uri="{C3380CC4-5D6E-409C-BE32-E72D297353CC}">
              <c16:uniqueId val="{00000001-A647-416E-BB95-96B49A3490A9}"/>
            </c:ext>
          </c:extLst>
        </c:ser>
        <c:dLbls>
          <c:showLegendKey val="0"/>
          <c:showVal val="0"/>
          <c:showCatName val="0"/>
          <c:showSerName val="0"/>
          <c:showPercent val="0"/>
          <c:showBubbleSize val="0"/>
        </c:dLbls>
        <c:axId val="741110080"/>
        <c:axId val="741109424"/>
      </c:radarChart>
      <c:catAx>
        <c:axId val="741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1109424"/>
        <c:crosses val="autoZero"/>
        <c:auto val="1"/>
        <c:lblAlgn val="ctr"/>
        <c:lblOffset val="100"/>
        <c:noMultiLvlLbl val="0"/>
      </c:catAx>
      <c:valAx>
        <c:axId val="74110942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110080"/>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alpha val="50196"/>
            </a:schemeClr>
          </a:solidFill>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3.5914224389434618E-2"/>
              <c:y val="7.136485280999042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8.619413853464318E-2"/>
              <c:y val="1.42729705619982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2.3942816259623079E-3"/>
              <c:y val="-5.35236396074933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4.3097069267321542E-2"/>
              <c:y val="-3.568242640499567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3942816259623079E-2"/>
              <c:y val="1.784121320249763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7.1828448778869236E-3"/>
              <c:y val="4.99553969669937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2.3834918230278054E-2"/>
              <c:y val="-3.578436510646834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54E-2"/>
              <c:y val="9.817417296472667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1.9557943255887205E-2"/>
              <c:y val="3.6815314861772461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390043497687132E-2"/>
              <c:y val="4.9087086482362888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2.0861806139613026E-2"/>
              <c:y val="-4.417837783412709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6.519314418629004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50196"/>
            </a:schemeClr>
          </a:solidFill>
          <a:ln w="25400" cap="rnd" cmpd="sng" algn="ctr">
            <a:solidFill>
              <a:srgbClr val="7030A0"/>
            </a:solidFill>
            <a:prstDash val="sysDot"/>
            <a:round/>
          </a:ln>
          <a:effectLst/>
        </c:spPr>
        <c:marker>
          <c:symbol val="circle"/>
          <c:size val="6"/>
          <c:spPr>
            <a:solidFill>
              <a:schemeClr val="accent1"/>
            </a:solidFill>
            <a:ln>
              <a:solidFill>
                <a:srgbClr val="7030A0"/>
              </a:solidFill>
            </a:ln>
            <a:effectLst/>
          </c:spPr>
        </c:marker>
        <c:dLbl>
          <c:idx val="0"/>
          <c:layout>
            <c:manualLayout>
              <c:x val="-3.9115886511774597E-3"/>
              <c:y val="2.699789756529974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2.0725553485493438E-2"/>
              <c:y val="1.570127520317388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8860412785300196E-3"/>
              <c:y val="4.9720704810050628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9792983135396817E-2"/>
              <c:y val="7.8506376015870377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1.683951220696342E-2"/>
              <c:y val="-4.4486946408992575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1.2953470928433399E-3"/>
              <c:y val="-2.878567120581878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4041801156673555E-2"/>
              <c:y val="0"/>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radarChart>
        <c:radarStyle val="marker"/>
        <c:varyColors val="0"/>
        <c:ser>
          <c:idx val="0"/>
          <c:order val="0"/>
          <c:tx>
            <c:strRef>
              <c:f>'Self-Assessment'!$E$169</c:f>
              <c:strCache>
                <c:ptCount val="1"/>
              </c:strCache>
            </c:strRef>
          </c:tx>
          <c:spPr>
            <a:ln w="31750" cap="rnd" cmpd="sng" algn="ctr">
              <a:solidFill>
                <a:srgbClr val="7F1355"/>
              </a:solidFill>
              <a:prstDash val="sysDot"/>
              <a:round/>
            </a:ln>
            <a:effectLst/>
          </c:spPr>
          <c:marker>
            <c:symbol val="circle"/>
            <c:size val="8"/>
            <c:spPr>
              <a:solidFill>
                <a:srgbClr val="7F1355"/>
              </a:solidFill>
              <a:ln>
                <a:solidFill>
                  <a:srgbClr val="7F1355"/>
                </a:solidFill>
              </a:ln>
              <a:effectLst/>
            </c:spPr>
          </c:marker>
          <c:cat>
            <c:multiLvlStrRef>
              <c:f>'Self-Assessment'!$C$172:$D$179</c:f>
              <c:multiLvlStrCache>
                <c:ptCount val="8"/>
                <c:lvl>
                  <c:pt idx="0">
                    <c:v>There are meaningful performance metrics and indicators to monitor risks</c:v>
                  </c:pt>
                  <c:pt idx="1">
                    <c:v>Tools are applied which enable real-time and dynamic monitoring of risks</c:v>
                  </c:pt>
                  <c:pt idx="2">
                    <c:v>Timely and accurate reporting of significant risks to key decision-makers is promoted</c:v>
                  </c:pt>
                  <c:pt idx="3">
                    <c:v>Risk registers are robust and ‘living documents’ that reflect significant risks</c:v>
                  </c:pt>
                  <c:pt idx="4">
                    <c:v>Risk information and reporting is tailored and bespoke to the needs of recipients</c:v>
                  </c:pt>
                  <c:pt idx="5">
                    <c:v>The criteria for the ‘risks that matter’ to the organisation are clear</c:v>
                  </c:pt>
                  <c:pt idx="6">
                    <c:v>Early warning signals and risk data, including near misses, are effective in showing the performance of risks to trigger appropriate intervention</c:v>
                  </c:pt>
                  <c:pt idx="7">
                    <c:v>Risk monitoring outcomes inform risk management arrangements and decision making</c:v>
                  </c:pt>
                </c:lvl>
                <c:lvl>
                  <c:pt idx="0">
                    <c:v>9.1</c:v>
                  </c:pt>
                  <c:pt idx="1">
                    <c:v>9.2</c:v>
                  </c:pt>
                  <c:pt idx="2">
                    <c:v>9.3</c:v>
                  </c:pt>
                  <c:pt idx="3">
                    <c:v>9.4</c:v>
                  </c:pt>
                  <c:pt idx="4">
                    <c:v>9.5</c:v>
                  </c:pt>
                  <c:pt idx="5">
                    <c:v>9.6</c:v>
                  </c:pt>
                  <c:pt idx="6">
                    <c:v>9.7</c:v>
                  </c:pt>
                  <c:pt idx="7">
                    <c:v>9.8</c:v>
                  </c:pt>
                </c:lvl>
              </c:multiLvlStrCache>
            </c:multiLvlStrRef>
          </c:cat>
          <c:val>
            <c:numRef>
              <c:f>'Self-Assessment'!$F$172:$F$179</c:f>
              <c:numCache>
                <c:formatCode>General</c:formatCode>
                <c:ptCount val="8"/>
                <c:pt idx="0">
                  <c:v>1</c:v>
                </c:pt>
                <c:pt idx="1">
                  <c:v>1</c:v>
                </c:pt>
                <c:pt idx="2">
                  <c:v>2</c:v>
                </c:pt>
                <c:pt idx="3">
                  <c:v>3</c:v>
                </c:pt>
                <c:pt idx="4">
                  <c:v>0</c:v>
                </c:pt>
                <c:pt idx="5">
                  <c:v>1</c:v>
                </c:pt>
                <c:pt idx="6">
                  <c:v>4</c:v>
                </c:pt>
                <c:pt idx="7">
                  <c:v>4</c:v>
                </c:pt>
              </c:numCache>
            </c:numRef>
          </c:val>
          <c:extLst>
            <c:ext xmlns:c16="http://schemas.microsoft.com/office/drawing/2014/chart" uri="{C3380CC4-5D6E-409C-BE32-E72D297353CC}">
              <c16:uniqueId val="{00000001-A647-416E-BB95-96B49A3490A9}"/>
            </c:ext>
          </c:extLst>
        </c:ser>
        <c:dLbls>
          <c:showLegendKey val="0"/>
          <c:showVal val="0"/>
          <c:showCatName val="0"/>
          <c:showSerName val="0"/>
          <c:showPercent val="0"/>
          <c:showBubbleSize val="0"/>
        </c:dLbls>
        <c:axId val="741110080"/>
        <c:axId val="741109424"/>
      </c:radarChart>
      <c:catAx>
        <c:axId val="741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41109424"/>
        <c:crosses val="autoZero"/>
        <c:auto val="1"/>
        <c:lblAlgn val="ctr"/>
        <c:lblOffset val="100"/>
        <c:noMultiLvlLbl val="0"/>
      </c:catAx>
      <c:valAx>
        <c:axId val="74110942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1110080"/>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454006</xdr:colOff>
      <xdr:row>54</xdr:row>
      <xdr:rowOff>119062</xdr:rowOff>
    </xdr:to>
    <xdr:pic>
      <xdr:nvPicPr>
        <xdr:cNvPr id="3" name="Picture 1">
          <a:extLst>
            <a:ext uri="{FF2B5EF4-FFF2-40B4-BE49-F238E27FC236}">
              <a16:creationId xmlns:a16="http://schemas.microsoft.com/office/drawing/2014/main" id="{095EBF7C-B31A-7161-4B5E-5497CFB15D31}"/>
            </a:ext>
          </a:extLst>
        </xdr:cNvPr>
        <xdr:cNvPicPr>
          <a:picLocks noChangeAspect="1"/>
        </xdr:cNvPicPr>
      </xdr:nvPicPr>
      <xdr:blipFill>
        <a:blip xmlns:r="http://schemas.openxmlformats.org/officeDocument/2006/relationships" r:embed="rId1"/>
        <a:stretch>
          <a:fillRect/>
        </a:stretch>
      </xdr:blipFill>
      <xdr:spPr>
        <a:xfrm>
          <a:off x="0" y="0"/>
          <a:ext cx="6550006" cy="98917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0</xdr:row>
      <xdr:rowOff>35718</xdr:rowOff>
    </xdr:from>
    <xdr:to>
      <xdr:col>17</xdr:col>
      <xdr:colOff>16669</xdr:colOff>
      <xdr:row>52</xdr:row>
      <xdr:rowOff>130968</xdr:rowOff>
    </xdr:to>
    <xdr:sp macro="" textlink="">
      <xdr:nvSpPr>
        <xdr:cNvPr id="10" name="Rectangle 2">
          <a:extLst>
            <a:ext uri="{FF2B5EF4-FFF2-40B4-BE49-F238E27FC236}">
              <a16:creationId xmlns:a16="http://schemas.microsoft.com/office/drawing/2014/main" id="{EC42A868-4C5F-14DB-DCC5-F2470D7CD4ED}"/>
            </a:ext>
          </a:extLst>
        </xdr:cNvPr>
        <xdr:cNvSpPr/>
      </xdr:nvSpPr>
      <xdr:spPr>
        <a:xfrm>
          <a:off x="1" y="35718"/>
          <a:ext cx="10946606" cy="9382125"/>
        </a:xfrm>
        <a:prstGeom prst="rect">
          <a:avLst/>
        </a:prstGeom>
        <a:solidFill>
          <a:schemeClr val="bg1"/>
        </a:solidFill>
        <a:ln>
          <a:solidFill>
            <a:srgbClr val="951458"/>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GB" sz="1200" b="1">
              <a:solidFill>
                <a:srgbClr val="951458"/>
              </a:solidFill>
            </a:rPr>
            <a:t>INTRODUCTION</a:t>
          </a:r>
        </a:p>
        <a:p>
          <a:endParaRPr lang="en-GB" sz="1200" b="1">
            <a:solidFill>
              <a:srgbClr val="951458"/>
            </a:solidFill>
          </a:endParaRPr>
        </a:p>
        <a:p>
          <a:r>
            <a:rPr lang="en-GB" sz="1200">
              <a:solidFill>
                <a:schemeClr val="tx1"/>
              </a:solidFill>
            </a:rPr>
            <a:t>This assessment tool is a way of measuring your organisation's risk management performance against the approaches set out in the </a:t>
          </a:r>
          <a:r>
            <a:rPr lang="en-GB" sz="1200" b="1" i="1">
              <a:solidFill>
                <a:schemeClr val="tx1"/>
              </a:solidFill>
            </a:rPr>
            <a:t>Overcoming challenges to managing risks in government good practice guide</a:t>
          </a:r>
          <a:r>
            <a:rPr lang="en-GB" sz="1200" i="1">
              <a:solidFill>
                <a:schemeClr val="tx1"/>
              </a:solidFill>
            </a:rPr>
            <a:t> </a:t>
          </a:r>
          <a:r>
            <a:rPr lang="en-GB" sz="1200">
              <a:solidFill>
                <a:schemeClr val="tx1"/>
              </a:solidFill>
            </a:rPr>
            <a:t>published by the NAO. This guide, and this tool, complements existing government guidance on risk management, including the Orange Book: management of risk – Principles and Concepts, the requirements set out in Managing Public Money and the Government Financial Reporting Manual (FReM). Using</a:t>
          </a:r>
          <a:r>
            <a:rPr lang="en-GB" sz="1200" baseline="0">
              <a:solidFill>
                <a:schemeClr val="tx1"/>
              </a:solidFill>
            </a:rPr>
            <a:t> this tool is not mandatory,</a:t>
          </a:r>
          <a:r>
            <a:rPr lang="en-GB" sz="1200">
              <a:solidFill>
                <a:schemeClr val="tx1"/>
              </a:solidFill>
            </a:rPr>
            <a:t> but the assessment process and outcomes can be used as a driver for discussions between risk leaders and practitioners or as part of an occasional check on the performance of your risk management arrangements.</a:t>
          </a:r>
        </a:p>
        <a:p>
          <a:endParaRPr lang="en-GB" sz="1200">
            <a:solidFill>
              <a:schemeClr val="tx1"/>
            </a:solidFill>
          </a:endParaRPr>
        </a:p>
        <a:p>
          <a:r>
            <a:rPr lang="en-GB" sz="1200">
              <a:solidFill>
                <a:schemeClr val="tx1"/>
              </a:solidFill>
            </a:rPr>
            <a:t>Every organisation is different – whether in terms of size, complexity, or resources dedicated to risk management. We recommend that you use this tool proportionately, to suit your needs. For instance, you</a:t>
          </a:r>
          <a:r>
            <a:rPr lang="en-GB" sz="1200" baseline="0">
              <a:solidFill>
                <a:schemeClr val="tx1"/>
              </a:solidFill>
            </a:rPr>
            <a:t> could undertake a </a:t>
          </a:r>
          <a:r>
            <a:rPr lang="en-GB" sz="1200">
              <a:solidFill>
                <a:schemeClr val="tx1"/>
              </a:solidFill>
            </a:rPr>
            <a:t>full assessment to inform your risk improvement plans, or conduct</a:t>
          </a:r>
          <a:r>
            <a:rPr lang="en-GB" sz="1200" baseline="0">
              <a:solidFill>
                <a:schemeClr val="tx1"/>
              </a:solidFill>
            </a:rPr>
            <a:t> a </a:t>
          </a:r>
          <a:r>
            <a:rPr lang="en-GB" sz="1200">
              <a:solidFill>
                <a:schemeClr val="tx1"/>
              </a:solidFill>
            </a:rPr>
            <a:t>deep dive on a specific relevant approach at intervals</a:t>
          </a:r>
          <a:r>
            <a:rPr lang="en-GB" sz="1200" baseline="0">
              <a:solidFill>
                <a:schemeClr val="tx1"/>
              </a:solidFill>
            </a:rPr>
            <a:t> throughout the year</a:t>
          </a:r>
          <a:r>
            <a:rPr lang="en-GB" sz="1200">
              <a:solidFill>
                <a:schemeClr val="tx1"/>
              </a:solidFill>
            </a:rPr>
            <a:t>.</a:t>
          </a:r>
        </a:p>
        <a:p>
          <a:endParaRPr lang="en-GB" sz="1200">
            <a:solidFill>
              <a:schemeClr val="tx1"/>
            </a:solidFill>
          </a:endParaRPr>
        </a:p>
        <a:p>
          <a:r>
            <a:rPr lang="en-GB" sz="1200">
              <a:solidFill>
                <a:schemeClr val="tx1"/>
              </a:solidFill>
            </a:rPr>
            <a:t>This assessment tool should be used in conjunction with the </a:t>
          </a:r>
          <a:r>
            <a:rPr lang="en-GB" sz="1200" b="1">
              <a:solidFill>
                <a:schemeClr val="tx1"/>
              </a:solidFill>
            </a:rPr>
            <a:t>Overcoming challenges to managing risks in government good practice guide</a:t>
          </a:r>
          <a:r>
            <a:rPr lang="en-GB" sz="1200">
              <a:solidFill>
                <a:schemeClr val="tx1"/>
              </a:solidFill>
            </a:rPr>
            <a:t>, which is available on our website. The guide includes further insights, case study examples and practical tips that complement each of the 10 approaches set out in this tool. </a:t>
          </a:r>
        </a:p>
        <a:p>
          <a:endParaRPr lang="en-GB" sz="1200">
            <a:solidFill>
              <a:schemeClr val="tx1"/>
            </a:solidFill>
          </a:endParaRPr>
        </a:p>
        <a:p>
          <a:r>
            <a:rPr lang="en-GB" sz="1200">
              <a:solidFill>
                <a:schemeClr val="tx1"/>
              </a:solidFill>
            </a:rPr>
            <a:t>This tool can be used in two ways: </a:t>
          </a:r>
        </a:p>
        <a:p>
          <a:endParaRPr lang="en-GB" sz="1200">
            <a:solidFill>
              <a:schemeClr val="tx1"/>
            </a:solidFill>
          </a:endParaRPr>
        </a:p>
        <a:p>
          <a:pPr marL="171450" indent="-171450">
            <a:buFont typeface="Arial" panose="020B0604020202020204" pitchFamily="34" charset="0"/>
            <a:buChar char="•"/>
          </a:pPr>
          <a:r>
            <a:rPr lang="en-GB" sz="1200">
              <a:solidFill>
                <a:schemeClr val="tx1"/>
              </a:solidFill>
            </a:rPr>
            <a:t>As a method of self-assessment by risk leaders and practitioners on the organisation’s current level of risk management performance - the outcomes of which can be used to validate or inform risk improvement planning, or </a:t>
          </a:r>
        </a:p>
        <a:p>
          <a:pPr marL="171450" indent="-171450">
            <a:buFont typeface="Arial" panose="020B0604020202020204" pitchFamily="34" charset="0"/>
            <a:buChar char="•"/>
          </a:pPr>
          <a:r>
            <a:rPr lang="en-GB" sz="1200">
              <a:solidFill>
                <a:schemeClr val="tx1"/>
              </a:solidFill>
            </a:rPr>
            <a:t>As a method of challenge by Audit and Risk Assurance Committees on the organisation’s risk management performance</a:t>
          </a:r>
        </a:p>
        <a:p>
          <a:endParaRPr lang="en-GB" sz="1200">
            <a:solidFill>
              <a:schemeClr val="tx1"/>
            </a:solidFill>
          </a:endParaRPr>
        </a:p>
        <a:p>
          <a:r>
            <a:rPr lang="en-GB" sz="1200">
              <a:solidFill>
                <a:schemeClr val="tx1"/>
              </a:solidFill>
            </a:rPr>
            <a:t>If you would like to know more about the assessment tool and the accompanying good practice guide or would like support in putting them into practice</a:t>
          </a:r>
          <a:r>
            <a:rPr lang="en-GB" sz="1200" baseline="0">
              <a:solidFill>
                <a:schemeClr val="tx1"/>
              </a:solidFill>
            </a:rPr>
            <a:t> p</a:t>
          </a:r>
          <a:r>
            <a:rPr lang="en-GB" sz="1200">
              <a:solidFill>
                <a:schemeClr val="tx1"/>
              </a:solidFill>
            </a:rPr>
            <a:t>lease contact the NAO Financial and Risk Management Insights team</a:t>
          </a:r>
          <a:r>
            <a:rPr lang="en-GB" sz="1200" baseline="0">
              <a:solidFill>
                <a:schemeClr val="tx1"/>
              </a:solidFill>
            </a:rPr>
            <a:t> at</a:t>
          </a:r>
          <a:r>
            <a:rPr lang="en-GB" sz="1200">
              <a:solidFill>
                <a:schemeClr val="tx1"/>
              </a:solidFill>
            </a:rPr>
            <a:t> </a:t>
          </a:r>
          <a:r>
            <a:rPr lang="en-GB" sz="1200" b="1">
              <a:solidFill>
                <a:schemeClr val="tx1"/>
              </a:solidFill>
            </a:rPr>
            <a:t>farm.insights@nao.org.uk</a:t>
          </a:r>
          <a:r>
            <a:rPr lang="en-GB" sz="1200">
              <a:solidFill>
                <a:schemeClr val="tx1"/>
              </a:solidFill>
            </a:rPr>
            <a:t>.</a:t>
          </a:r>
        </a:p>
        <a:p>
          <a:endParaRPr lang="en-GB" sz="1200">
            <a:solidFill>
              <a:schemeClr val="tx1"/>
            </a:solidFill>
          </a:endParaRPr>
        </a:p>
        <a:p>
          <a:r>
            <a:rPr lang="en-GB" sz="1200" b="1">
              <a:solidFill>
                <a:srgbClr val="951458"/>
              </a:solidFill>
            </a:rPr>
            <a:t>USING THE ASSESSMENT TEMPLATE TOOL</a:t>
          </a:r>
        </a:p>
        <a:p>
          <a:endParaRPr lang="en-GB" sz="1200" b="1">
            <a:solidFill>
              <a:srgbClr val="951458"/>
            </a:solidFill>
          </a:endParaRPr>
        </a:p>
        <a:p>
          <a:pPr marL="228600" indent="-228600">
            <a:buFont typeface="+mj-lt"/>
            <a:buAutoNum type="arabicPeriod"/>
          </a:pPr>
          <a:r>
            <a:rPr lang="en-GB" sz="1200">
              <a:solidFill>
                <a:schemeClr val="tx1"/>
              </a:solidFill>
            </a:rPr>
            <a:t>Enter your responses for each approach into the table in the self-assessment tab (column E).</a:t>
          </a:r>
        </a:p>
        <a:p>
          <a:pPr marL="228600" indent="-228600">
            <a:buFont typeface="+mj-lt"/>
            <a:buAutoNum type="arabicPeriod"/>
          </a:pPr>
          <a:r>
            <a:rPr lang="en-GB" sz="1200">
              <a:solidFill>
                <a:schemeClr val="tx1"/>
              </a:solidFill>
            </a:rPr>
            <a:t>Choose from one of the 5 options in the drop-down list (strongly agree, agree, disagree, strongly disagree or n/a).</a:t>
          </a:r>
        </a:p>
        <a:p>
          <a:pPr marL="228600" indent="-228600">
            <a:buFont typeface="+mj-lt"/>
            <a:buAutoNum type="arabicPeriod"/>
          </a:pPr>
          <a:r>
            <a:rPr lang="en-GB" sz="1200">
              <a:solidFill>
                <a:schemeClr val="tx1"/>
              </a:solidFill>
            </a:rPr>
            <a:t>As each response is entered, the graphs (next to each table) will start to populate to visually show outcomes. </a:t>
          </a:r>
        </a:p>
        <a:p>
          <a:pPr marL="228600" indent="-228600">
            <a:buFont typeface="+mj-lt"/>
            <a:buAutoNum type="arabicPeriod"/>
          </a:pPr>
          <a:r>
            <a:rPr lang="en-GB" sz="1200">
              <a:solidFill>
                <a:schemeClr val="tx1"/>
              </a:solidFill>
            </a:rPr>
            <a:t>Once all responses have been entered, navigate through the tabs (explanations below) to see your results.</a:t>
          </a:r>
        </a:p>
        <a:p>
          <a:pPr marL="228600" indent="-228600">
            <a:buFont typeface="+mj-lt"/>
            <a:buAutoNum type="arabicPeriod"/>
          </a:pPr>
          <a:r>
            <a:rPr lang="en-GB" sz="1200">
              <a:solidFill>
                <a:schemeClr val="tx1"/>
              </a:solidFill>
            </a:rPr>
            <a:t>If you change your responses, you will need to refresh the results using the ‘</a:t>
          </a:r>
          <a:r>
            <a:rPr lang="en-GB" sz="1200" b="1">
              <a:solidFill>
                <a:schemeClr val="tx1"/>
              </a:solidFill>
            </a:rPr>
            <a:t>Data</a:t>
          </a:r>
          <a:r>
            <a:rPr lang="en-GB" sz="1200">
              <a:solidFill>
                <a:schemeClr val="tx1"/>
              </a:solidFill>
            </a:rPr>
            <a:t>’ tab – ‘</a:t>
          </a:r>
          <a:r>
            <a:rPr lang="en-GB" sz="1200" b="1">
              <a:solidFill>
                <a:schemeClr val="tx1"/>
              </a:solidFill>
            </a:rPr>
            <a:t>refresh all</a:t>
          </a:r>
          <a:r>
            <a:rPr lang="en-GB" sz="1200">
              <a:solidFill>
                <a:schemeClr val="tx1"/>
              </a:solidFill>
            </a:rPr>
            <a:t>’ button: </a:t>
          </a:r>
        </a:p>
        <a:p>
          <a:pPr marL="228600" indent="-228600">
            <a:buFont typeface="+mj-lt"/>
            <a:buAutoNum type="arabicPeriod"/>
          </a:pPr>
          <a:endParaRPr lang="en-GB" sz="1200">
            <a:solidFill>
              <a:schemeClr val="tx1"/>
            </a:solidFill>
          </a:endParaRPr>
        </a:p>
        <a:p>
          <a:pPr marL="228600" indent="-228600">
            <a:buFont typeface="+mj-lt"/>
            <a:buAutoNum type="arabicPeriod"/>
          </a:pPr>
          <a:endParaRPr lang="en-GB" sz="1200">
            <a:solidFill>
              <a:schemeClr val="tx1"/>
            </a:solidFill>
          </a:endParaRPr>
        </a:p>
        <a:p>
          <a:pPr marL="228600" indent="-228600">
            <a:buFont typeface="+mj-lt"/>
            <a:buAutoNum type="arabicPeriod"/>
          </a:pPr>
          <a:endParaRPr lang="en-GB" sz="1200">
            <a:solidFill>
              <a:schemeClr val="tx1"/>
            </a:solidFill>
          </a:endParaRPr>
        </a:p>
        <a:p>
          <a:pPr marL="228600" indent="-228600">
            <a:buFont typeface="+mj-lt"/>
            <a:buAutoNum type="arabicPeriod"/>
          </a:pPr>
          <a:endParaRPr lang="en-GB" sz="1200">
            <a:solidFill>
              <a:schemeClr val="tx1"/>
            </a:solidFill>
          </a:endParaRPr>
        </a:p>
        <a:p>
          <a:pPr marL="228600" indent="-228600">
            <a:buFont typeface="+mj-lt"/>
            <a:buAutoNum type="arabicPeriod"/>
          </a:pPr>
          <a:endParaRPr lang="en-GB" sz="1200">
            <a:solidFill>
              <a:schemeClr val="tx1"/>
            </a:solidFill>
          </a:endParaRPr>
        </a:p>
        <a:p>
          <a:pPr marL="228600" indent="-228600">
            <a:buFont typeface="+mj-lt"/>
            <a:buAutoNum type="arabicPeriod"/>
          </a:pPr>
          <a:endParaRPr lang="en-GB" sz="1200">
            <a:solidFill>
              <a:schemeClr val="tx1"/>
            </a:solidFill>
          </a:endParaRPr>
        </a:p>
        <a:p>
          <a:pPr marL="228600" indent="-228600">
            <a:buFont typeface="+mj-lt"/>
            <a:buAutoNum type="arabicPeriod"/>
          </a:pPr>
          <a:endParaRPr lang="en-GB" sz="1200">
            <a:solidFill>
              <a:schemeClr val="tx1"/>
            </a:solidFill>
          </a:endParaRPr>
        </a:p>
        <a:p>
          <a:pPr marL="228600" indent="-228600">
            <a:buFont typeface="+mj-lt"/>
            <a:buAutoNum type="arabicPeriod"/>
          </a:pPr>
          <a:endParaRPr lang="en-GB" sz="1200">
            <a:solidFill>
              <a:schemeClr val="tx1"/>
            </a:solidFill>
          </a:endParaRPr>
        </a:p>
        <a:p>
          <a:pPr marL="228600" indent="-228600">
            <a:buFont typeface="+mj-lt"/>
            <a:buAutoNum type="arabicPeriod"/>
          </a:pPr>
          <a:endParaRPr lang="en-GB" sz="1200">
            <a:solidFill>
              <a:schemeClr val="tx1"/>
            </a:solidFill>
          </a:endParaRPr>
        </a:p>
        <a:p>
          <a:pPr marL="228600" indent="-228600">
            <a:buFont typeface="+mj-lt"/>
            <a:buAutoNum type="arabicPeriod"/>
          </a:pPr>
          <a:endParaRPr lang="en-GB" sz="1200">
            <a:solidFill>
              <a:schemeClr val="tx1"/>
            </a:solidFill>
          </a:endParaRPr>
        </a:p>
        <a:p>
          <a:endParaRPr lang="en-GB" sz="1200">
            <a:solidFill>
              <a:schemeClr val="tx1"/>
            </a:solidFill>
          </a:endParaRPr>
        </a:p>
        <a:p>
          <a:r>
            <a:rPr lang="en-GB" sz="1200">
              <a:solidFill>
                <a:schemeClr val="tx1"/>
              </a:solidFill>
            </a:rPr>
            <a:t>There are two analysis tabs:</a:t>
          </a:r>
        </a:p>
        <a:p>
          <a:endParaRPr lang="en-GB" sz="1200">
            <a:solidFill>
              <a:schemeClr val="tx1"/>
            </a:solidFill>
          </a:endParaRPr>
        </a:p>
        <a:p>
          <a:pPr marL="171450" indent="-171450">
            <a:buFont typeface="Arial" panose="020B0604020202020204" pitchFamily="34" charset="0"/>
            <a:buChar char="•"/>
          </a:pPr>
          <a:r>
            <a:rPr lang="en-GB" sz="1200" b="1">
              <a:solidFill>
                <a:schemeClr val="tx1"/>
              </a:solidFill>
            </a:rPr>
            <a:t>Overall view: </a:t>
          </a:r>
          <a:r>
            <a:rPr lang="en-GB" sz="1200">
              <a:solidFill>
                <a:schemeClr val="tx1"/>
              </a:solidFill>
            </a:rPr>
            <a:t>A high-level summary of the average score for each approach in a single view (any responses of n/a will not be count towards the average). The spider charts show all 10 approaches. </a:t>
          </a:r>
        </a:p>
        <a:p>
          <a:pPr marL="171450" indent="-171450">
            <a:buFont typeface="Arial" panose="020B0604020202020204" pitchFamily="34" charset="0"/>
            <a:buChar char="•"/>
          </a:pPr>
          <a:r>
            <a:rPr lang="en-GB" sz="1200" b="1">
              <a:solidFill>
                <a:schemeClr val="tx1"/>
              </a:solidFill>
            </a:rPr>
            <a:t>Outcome analyser:</a:t>
          </a:r>
          <a:r>
            <a:rPr lang="en-GB" sz="1200">
              <a:solidFill>
                <a:schemeClr val="tx1"/>
              </a:solidFill>
            </a:rPr>
            <a:t> A table showing all individual responses, a pivot table, and a horizontal stacked chart showing key strengths (positive responses) and areas for improvement (disagree responses). This table can be sorted and filtered.</a:t>
          </a:r>
        </a:p>
      </xdr:txBody>
    </xdr:sp>
    <xdr:clientData/>
  </xdr:twoCellAnchor>
  <xdr:twoCellAnchor editAs="oneCell">
    <xdr:from>
      <xdr:col>0</xdr:col>
      <xdr:colOff>0</xdr:colOff>
      <xdr:row>34</xdr:row>
      <xdr:rowOff>95250</xdr:rowOff>
    </xdr:from>
    <xdr:to>
      <xdr:col>5</xdr:col>
      <xdr:colOff>384242</xdr:colOff>
      <xdr:row>43</xdr:row>
      <xdr:rowOff>23813</xdr:rowOff>
    </xdr:to>
    <xdr:pic>
      <xdr:nvPicPr>
        <xdr:cNvPr id="5" name="Picture 4">
          <a:extLst>
            <a:ext uri="{FF2B5EF4-FFF2-40B4-BE49-F238E27FC236}">
              <a16:creationId xmlns:a16="http://schemas.microsoft.com/office/drawing/2014/main" id="{735B1087-FD2C-FD57-4E85-2A6CD3F25D96}"/>
            </a:ext>
          </a:extLst>
        </xdr:cNvPr>
        <xdr:cNvPicPr>
          <a:picLocks noChangeAspect="1"/>
        </xdr:cNvPicPr>
      </xdr:nvPicPr>
      <xdr:blipFill>
        <a:blip xmlns:r="http://schemas.openxmlformats.org/officeDocument/2006/relationships" r:embed="rId1"/>
        <a:stretch>
          <a:fillRect/>
        </a:stretch>
      </xdr:blipFill>
      <xdr:spPr>
        <a:xfrm>
          <a:off x="0" y="6167438"/>
          <a:ext cx="3598930" cy="1535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8</xdr:col>
      <xdr:colOff>10429</xdr:colOff>
      <xdr:row>26</xdr:row>
      <xdr:rowOff>106133</xdr:rowOff>
    </xdr:from>
    <xdr:to>
      <xdr:col>22</xdr:col>
      <xdr:colOff>26533</xdr:colOff>
      <xdr:row>39</xdr:row>
      <xdr:rowOff>58511</xdr:rowOff>
    </xdr:to>
    <xdr:graphicFrame macro="">
      <xdr:nvGraphicFramePr>
        <xdr:cNvPr id="7" name="Chart 6">
          <a:extLst>
            <a:ext uri="{FF2B5EF4-FFF2-40B4-BE49-F238E27FC236}">
              <a16:creationId xmlns:a16="http://schemas.microsoft.com/office/drawing/2014/main" id="{443A5C82-0492-AAA5-3E52-57C59F16A3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38291</xdr:colOff>
      <xdr:row>44</xdr:row>
      <xdr:rowOff>133694</xdr:rowOff>
    </xdr:from>
    <xdr:to>
      <xdr:col>22</xdr:col>
      <xdr:colOff>19050</xdr:colOff>
      <xdr:row>62</xdr:row>
      <xdr:rowOff>9069</xdr:rowOff>
    </xdr:to>
    <xdr:graphicFrame macro="">
      <xdr:nvGraphicFramePr>
        <xdr:cNvPr id="8" name="Chart 7">
          <a:extLst>
            <a:ext uri="{FF2B5EF4-FFF2-40B4-BE49-F238E27FC236}">
              <a16:creationId xmlns:a16="http://schemas.microsoft.com/office/drawing/2014/main" id="{58CEE2C2-1E6A-E428-D94E-38A1ADC3C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8</xdr:col>
      <xdr:colOff>9751</xdr:colOff>
      <xdr:row>7</xdr:row>
      <xdr:rowOff>27213</xdr:rowOff>
    </xdr:from>
    <xdr:to>
      <xdr:col>22</xdr:col>
      <xdr:colOff>2040</xdr:colOff>
      <xdr:row>23</xdr:row>
      <xdr:rowOff>152399</xdr:rowOff>
    </xdr:to>
    <xdr:graphicFrame macro="">
      <xdr:nvGraphicFramePr>
        <xdr:cNvPr id="9" name="Chart 8">
          <a:extLst>
            <a:ext uri="{FF2B5EF4-FFF2-40B4-BE49-F238E27FC236}">
              <a16:creationId xmlns:a16="http://schemas.microsoft.com/office/drawing/2014/main" id="{1CD235F9-116C-0DC6-FF19-DF69650FD0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8</xdr:col>
      <xdr:colOff>1224</xdr:colOff>
      <xdr:row>65</xdr:row>
      <xdr:rowOff>18957</xdr:rowOff>
    </xdr:from>
    <xdr:to>
      <xdr:col>22</xdr:col>
      <xdr:colOff>2041</xdr:colOff>
      <xdr:row>82</xdr:row>
      <xdr:rowOff>485094</xdr:rowOff>
    </xdr:to>
    <xdr:graphicFrame macro="">
      <xdr:nvGraphicFramePr>
        <xdr:cNvPr id="10" name="Chart 9">
          <a:extLst>
            <a:ext uri="{FF2B5EF4-FFF2-40B4-BE49-F238E27FC236}">
              <a16:creationId xmlns:a16="http://schemas.microsoft.com/office/drawing/2014/main" id="{D1892587-ACC3-E22E-62A1-539B0AEEF4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7</xdr:col>
      <xdr:colOff>389285</xdr:colOff>
      <xdr:row>85</xdr:row>
      <xdr:rowOff>220851</xdr:rowOff>
    </xdr:from>
    <xdr:to>
      <xdr:col>22</xdr:col>
      <xdr:colOff>601436</xdr:colOff>
      <xdr:row>106</xdr:row>
      <xdr:rowOff>218393</xdr:rowOff>
    </xdr:to>
    <xdr:graphicFrame macro="">
      <xdr:nvGraphicFramePr>
        <xdr:cNvPr id="11" name="Chart 10">
          <a:extLst>
            <a:ext uri="{FF2B5EF4-FFF2-40B4-BE49-F238E27FC236}">
              <a16:creationId xmlns:a16="http://schemas.microsoft.com/office/drawing/2014/main" id="{1087D19B-86A2-CC74-239B-1F02EAFBBC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8</xdr:col>
      <xdr:colOff>1613</xdr:colOff>
      <xdr:row>109</xdr:row>
      <xdr:rowOff>230505</xdr:rowOff>
    </xdr:from>
    <xdr:to>
      <xdr:col>24</xdr:col>
      <xdr:colOff>1587</xdr:colOff>
      <xdr:row>126</xdr:row>
      <xdr:rowOff>169863</xdr:rowOff>
    </xdr:to>
    <xdr:graphicFrame macro="">
      <xdr:nvGraphicFramePr>
        <xdr:cNvPr id="12" name="Chart 11">
          <a:extLst>
            <a:ext uri="{FF2B5EF4-FFF2-40B4-BE49-F238E27FC236}">
              <a16:creationId xmlns:a16="http://schemas.microsoft.com/office/drawing/2014/main" id="{97233FBC-CCBA-C261-FA22-553044B3A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8</xdr:col>
      <xdr:colOff>0</xdr:colOff>
      <xdr:row>130</xdr:row>
      <xdr:rowOff>8081</xdr:rowOff>
    </xdr:from>
    <xdr:to>
      <xdr:col>24</xdr:col>
      <xdr:colOff>0</xdr:colOff>
      <xdr:row>146</xdr:row>
      <xdr:rowOff>8081</xdr:rowOff>
    </xdr:to>
    <xdr:graphicFrame macro="">
      <xdr:nvGraphicFramePr>
        <xdr:cNvPr id="13" name="Chart 12">
          <a:extLst>
            <a:ext uri="{FF2B5EF4-FFF2-40B4-BE49-F238E27FC236}">
              <a16:creationId xmlns:a16="http://schemas.microsoft.com/office/drawing/2014/main" id="{10936C3D-9E70-B890-0305-E6831DC89A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7</xdr:col>
      <xdr:colOff>7758</xdr:colOff>
      <xdr:row>148</xdr:row>
      <xdr:rowOff>237334</xdr:rowOff>
    </xdr:from>
    <xdr:to>
      <xdr:col>24</xdr:col>
      <xdr:colOff>38243</xdr:colOff>
      <xdr:row>165</xdr:row>
      <xdr:rowOff>20245</xdr:rowOff>
    </xdr:to>
    <xdr:graphicFrame macro="">
      <xdr:nvGraphicFramePr>
        <xdr:cNvPr id="14" name="Chart 13">
          <a:extLst>
            <a:ext uri="{FF2B5EF4-FFF2-40B4-BE49-F238E27FC236}">
              <a16:creationId xmlns:a16="http://schemas.microsoft.com/office/drawing/2014/main" id="{C8B1B852-F87F-DC9A-2DED-7BD0B7D6A3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662</xdr:colOff>
      <xdr:row>168</xdr:row>
      <xdr:rowOff>210152</xdr:rowOff>
    </xdr:from>
    <xdr:to>
      <xdr:col>24</xdr:col>
      <xdr:colOff>67541</xdr:colOff>
      <xdr:row>187</xdr:row>
      <xdr:rowOff>201757</xdr:rowOff>
    </xdr:to>
    <xdr:graphicFrame macro="">
      <xdr:nvGraphicFramePr>
        <xdr:cNvPr id="15" name="Chart 14">
          <a:extLst>
            <a:ext uri="{FF2B5EF4-FFF2-40B4-BE49-F238E27FC236}">
              <a16:creationId xmlns:a16="http://schemas.microsoft.com/office/drawing/2014/main" id="{1D8DCEF4-7B29-E8F3-4BEE-F6BB205E14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7</xdr:col>
      <xdr:colOff>8543</xdr:colOff>
      <xdr:row>189</xdr:row>
      <xdr:rowOff>197655</xdr:rowOff>
    </xdr:from>
    <xdr:to>
      <xdr:col>24</xdr:col>
      <xdr:colOff>29006</xdr:colOff>
      <xdr:row>205</xdr:row>
      <xdr:rowOff>141864</xdr:rowOff>
    </xdr:to>
    <xdr:graphicFrame macro="">
      <xdr:nvGraphicFramePr>
        <xdr:cNvPr id="16" name="Chart 15">
          <a:extLst>
            <a:ext uri="{FF2B5EF4-FFF2-40B4-BE49-F238E27FC236}">
              <a16:creationId xmlns:a16="http://schemas.microsoft.com/office/drawing/2014/main" id="{368F0DB1-55C1-3F08-BC4E-DCFB27D810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8</xdr:col>
      <xdr:colOff>49499</xdr:colOff>
      <xdr:row>1</xdr:row>
      <xdr:rowOff>258383</xdr:rowOff>
    </xdr:from>
    <xdr:to>
      <xdr:col>23</xdr:col>
      <xdr:colOff>9523</xdr:colOff>
      <xdr:row>12</xdr:row>
      <xdr:rowOff>474305</xdr:rowOff>
    </xdr:to>
    <xdr:graphicFrame macro="">
      <xdr:nvGraphicFramePr>
        <xdr:cNvPr id="3" name="Chart 2">
          <a:extLst>
            <a:ext uri="{FF2B5EF4-FFF2-40B4-BE49-F238E27FC236}">
              <a16:creationId xmlns:a16="http://schemas.microsoft.com/office/drawing/2014/main" id="{A7F23C94-9837-3D58-55EF-79C30C25E4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36511</xdr:colOff>
      <xdr:row>13</xdr:row>
      <xdr:rowOff>105833</xdr:rowOff>
    </xdr:from>
    <xdr:to>
      <xdr:col>23</xdr:col>
      <xdr:colOff>285750</xdr:colOff>
      <xdr:row>43</xdr:row>
      <xdr:rowOff>169333</xdr:rowOff>
    </xdr:to>
    <xdr:graphicFrame macro="">
      <xdr:nvGraphicFramePr>
        <xdr:cNvPr id="39" name="Chart 2">
          <a:extLst>
            <a:ext uri="{FF2B5EF4-FFF2-40B4-BE49-F238E27FC236}">
              <a16:creationId xmlns:a16="http://schemas.microsoft.com/office/drawing/2014/main" id="{85DA2CF3-04CA-2F9E-5C02-1CF3DB79FF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PPLESTON, Russell" refreshedDate="45706.737685995373" backgroundQuery="1" createdVersion="8" refreshedVersion="8" minRefreshableVersion="3" recordCount="61" xr:uid="{95A9B926-ADAD-4AB5-8EA9-0331D6787020}">
  <cacheSource type="external" connectionId="2"/>
  <cacheFields count="5">
    <cacheField name="Approach" numFmtId="0">
      <sharedItems count="10">
        <s v="1. Establish strong leadership and risk culture"/>
        <s v="2. Build capability and expertise"/>
        <s v="3. Define and embed risk appetite and tolerance"/>
        <s v="4. Take a forward-looking view"/>
        <s v="5. Make risk-informed decisions"/>
        <s v="6. Adopt a whole-system approach"/>
        <s v="7. Assess risk impact"/>
        <s v="8. Take action to address risks"/>
        <s v="9. Monitor and report on the risks that matter"/>
        <s v="10. Drive continuous improvement"/>
      </sharedItems>
    </cacheField>
    <cacheField name="Action No." numFmtId="0">
      <sharedItems containsSemiMixedTypes="0" containsString="0" containsNumber="1" minValue="1.1000000000000001" maxValue="10.6"/>
    </cacheField>
    <cacheField name="Measure" numFmtId="0">
      <sharedItems/>
    </cacheField>
    <cacheField name="Response" numFmtId="0">
      <sharedItems count="4">
        <s v="Agree"/>
        <s v="Strongly Disagree"/>
        <s v="Disagree"/>
        <s v="Strongly Agree"/>
      </sharedItems>
    </cacheField>
    <cacheField name="Score" numFmtId="0">
      <sharedItems containsSemiMixedTypes="0" containsString="0" containsNumber="1" containsInteger="1" minValue="1" maxValue="4" count="4">
        <n v="3"/>
        <n v="1"/>
        <n v="2"/>
        <n v="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
  <r>
    <x v="0"/>
    <n v="1.1000000000000001"/>
    <s v="The right tone is set at and from the top of the organisation"/>
    <x v="0"/>
    <x v="0"/>
  </r>
  <r>
    <x v="0"/>
    <n v="1.2"/>
    <s v="There is strong leadership, accountability, and assurance arrangements for risk management"/>
    <x v="0"/>
    <x v="0"/>
  </r>
  <r>
    <x v="0"/>
    <n v="1.3"/>
    <s v="The risk of optimism bias is reduced through independent challenge"/>
    <x v="0"/>
    <x v="0"/>
  </r>
  <r>
    <x v="0"/>
    <n v="1.4"/>
    <s v="A culture of psychological safety is promoted to allow open dialogues around risk"/>
    <x v="0"/>
    <x v="0"/>
  </r>
  <r>
    <x v="0"/>
    <n v="1.5"/>
    <s v="Positive risk behaviours are incentivised across the organisation"/>
    <x v="0"/>
    <x v="0"/>
  </r>
  <r>
    <x v="0"/>
    <n v="1.6"/>
    <s v="Innovative approaches to risk and opportunity management are encouraged"/>
    <x v="0"/>
    <x v="0"/>
  </r>
  <r>
    <x v="0"/>
    <n v="1.7"/>
    <s v="The culture of the organisation encourages people to challenge existing practices and identify new ways of doing things"/>
    <x v="0"/>
    <x v="0"/>
  </r>
  <r>
    <x v="1"/>
    <n v="2.1"/>
    <s v="There is an assessment of the skills and capabilities needed, and gaps are addressed"/>
    <x v="1"/>
    <x v="1"/>
  </r>
  <r>
    <x v="1"/>
    <n v="2.2000000000000002"/>
    <s v="Interventions are delivered to raise risk awareness and capability across the organisation"/>
    <x v="2"/>
    <x v="2"/>
  </r>
  <r>
    <x v="1"/>
    <n v="2.2999999999999998"/>
    <s v="Risk practitioners are upskilled and developed to strengthen risk management credibility"/>
    <x v="0"/>
    <x v="0"/>
  </r>
  <r>
    <x v="1"/>
    <n v="2.4"/>
    <s v="Risk experts and specialists are engaged where appropriate"/>
    <x v="0"/>
    <x v="0"/>
  </r>
  <r>
    <x v="1"/>
    <n v="2.5"/>
    <s v="Succession plans are in place to meet the risk management capabilities and expertise levels needed in the future"/>
    <x v="1"/>
    <x v="1"/>
  </r>
  <r>
    <x v="2"/>
    <n v="3.1"/>
    <s v="There is a clear articulation of the levels of risk the organisation is willing to accept and tolerate"/>
    <x v="3"/>
    <x v="3"/>
  </r>
  <r>
    <x v="2"/>
    <n v="3.2"/>
    <s v="Good quality information is used to inform risk appetite and tolerance"/>
    <x v="3"/>
    <x v="3"/>
  </r>
  <r>
    <x v="2"/>
    <n v="3.3"/>
    <s v="Risk appetite is communicated across the organisation so it can be understood and put into action"/>
    <x v="3"/>
    <x v="3"/>
  </r>
  <r>
    <x v="2"/>
    <n v="3.4"/>
    <s v="Risk appetite is flexed to reflect changing dynamics in the environment and management’s preferences"/>
    <x v="3"/>
    <x v="3"/>
  </r>
  <r>
    <x v="2"/>
    <n v="3.5"/>
    <s v="There is a high level of confidence in the quality and accuracy of data being used to inform risk appetite"/>
    <x v="3"/>
    <x v="3"/>
  </r>
  <r>
    <x v="2"/>
    <n v="3.6"/>
    <s v="Risk appetite is appropriately aligned with the strategic ambitions and priorities of the organisation"/>
    <x v="3"/>
    <x v="3"/>
  </r>
  <r>
    <x v="3"/>
    <n v="4.0999999999999996"/>
    <s v="The organisation continually scans the horizon for emerging risks and future threats and opportunities"/>
    <x v="1"/>
    <x v="1"/>
  </r>
  <r>
    <x v="3"/>
    <n v="4.2"/>
    <s v="Diversity is built into risk identification by including expert viewpoints"/>
    <x v="1"/>
    <x v="1"/>
  </r>
  <r>
    <x v="3"/>
    <n v="4.3"/>
    <s v="The organisation uses foresight tools and futures thinking to understand uncertainty and inform risk identification"/>
    <x v="1"/>
    <x v="1"/>
  </r>
  <r>
    <x v="3"/>
    <n v="4.4000000000000004"/>
    <s v="The organisation is sufficiently imaginative in planning for severe but plausible scenarios"/>
    <x v="1"/>
    <x v="1"/>
  </r>
  <r>
    <x v="3"/>
    <n v="4.5"/>
    <s v="The risk identification process involves a range of stakeholders, and independent and robust challenge"/>
    <x v="1"/>
    <x v="1"/>
  </r>
  <r>
    <x v="3"/>
    <n v="4.5999999999999996"/>
    <s v="Horizon scanning exercises are utilised effectively to identify emerging risks and future threats and opportunities"/>
    <x v="0"/>
    <x v="0"/>
  </r>
  <r>
    <x v="3"/>
    <n v="4.7"/>
    <s v="Scenario planning exercises and stress-tests are well planned and executed"/>
    <x v="1"/>
    <x v="1"/>
  </r>
  <r>
    <x v="4"/>
    <n v="5.0999999999999996"/>
    <s v="Risks are aligned with the organisation’s _x000a_strategy, goals and objectives"/>
    <x v="3"/>
    <x v="3"/>
  </r>
  <r>
    <x v="4"/>
    <n v="5.2"/>
    <s v="Risk management is designed into the governance architecture"/>
    <x v="3"/>
    <x v="3"/>
  </r>
  <r>
    <x v="4"/>
    <n v="5.3"/>
    <s v="The organisation is deliberate about risks and opportunities in decision making"/>
    <x v="3"/>
    <x v="3"/>
  </r>
  <r>
    <x v="4"/>
    <n v="5.4"/>
    <s v="Risk expertise is engaged early in the decision-making process"/>
    <x v="3"/>
    <x v="3"/>
  </r>
  <r>
    <x v="4"/>
    <n v="5.5"/>
    <s v="Risk considerations inform strategic, operational and project objectives"/>
    <x v="3"/>
    <x v="3"/>
  </r>
  <r>
    <x v="4"/>
    <n v="5.6"/>
    <s v="Risk data is effectively used to support strategy, operational delivery, financial planning and performance"/>
    <x v="3"/>
    <x v="3"/>
  </r>
  <r>
    <x v="4"/>
    <n v="5.7"/>
    <s v="The risk management framework supports the robust identification and management of opportunities and risks _x000a_across the organisation"/>
    <x v="3"/>
    <x v="3"/>
  </r>
  <r>
    <x v="4"/>
    <n v="5.8"/>
    <s v="Risk management is integrated into the decision-making process"/>
    <x v="3"/>
    <x v="3"/>
  </r>
  <r>
    <x v="5"/>
    <n v="6.1"/>
    <s v="The organisation identifies risks in the third-party ecosystem"/>
    <x v="0"/>
    <x v="0"/>
  </r>
  <r>
    <x v="5"/>
    <n v="6.2"/>
    <s v="The organisation maps interdependencies and connections for cross-cutting risks"/>
    <x v="0"/>
    <x v="0"/>
  </r>
  <r>
    <x v="5"/>
    <n v="6.3"/>
    <s v="The organisation assesses the range of impacts and consequences of risks"/>
    <x v="0"/>
    <x v="0"/>
  </r>
  <r>
    <x v="5"/>
    <n v="6.4"/>
    <s v="There is a joined-up approach to managing risks and breaking down silos"/>
    <x v="0"/>
    <x v="0"/>
  </r>
  <r>
    <x v="5"/>
    <n v="6.5"/>
    <s v="Risk information is aggregated across the organisation and, where relevant, the departmental group"/>
    <x v="0"/>
    <x v="0"/>
  </r>
  <r>
    <x v="5"/>
    <n v="6.6"/>
    <s v="The aggregated risk information is accurate and of high quality"/>
    <x v="0"/>
    <x v="0"/>
  </r>
  <r>
    <x v="5"/>
    <n v="6.7"/>
    <s v="The organisation seeks out assurance on the effectiveness of the risk and control environment of its supply chain"/>
    <x v="0"/>
    <x v="0"/>
  </r>
  <r>
    <x v="6"/>
    <n v="7.1"/>
    <s v="The right tools and expertise are used to assess and evaluate risks"/>
    <x v="0"/>
    <x v="0"/>
  </r>
  <r>
    <x v="6"/>
    <n v="7.4"/>
    <s v="The aggregate impact of risks across the organisation is identified and assessed"/>
    <x v="2"/>
    <x v="2"/>
  </r>
  <r>
    <x v="6"/>
    <n v="7.5"/>
    <s v="The information and data being used to inform the risk assessments are relevant and accurate"/>
    <x v="0"/>
    <x v="0"/>
  </r>
  <r>
    <x v="7"/>
    <n v="8.1"/>
    <s v="There is clear ownership and accountability for risks"/>
    <x v="1"/>
    <x v="1"/>
  </r>
  <r>
    <x v="7"/>
    <n v="8.1999999999999993"/>
    <s v="Appropriate risk management responses are developed in line with the organisation’s risk appetite and tolerance"/>
    <x v="1"/>
    <x v="1"/>
  </r>
  <r>
    <x v="7"/>
    <n v="8.3000000000000007"/>
    <s v="There are clear criteria for escalating risks that fall outside of appetite or tolerance"/>
    <x v="1"/>
    <x v="1"/>
  </r>
  <r>
    <x v="7"/>
    <n v="8.4"/>
    <s v="Assurance is gained over the effectiveness of risk management processes"/>
    <x v="1"/>
    <x v="1"/>
  </r>
  <r>
    <x v="7"/>
    <n v="8.5"/>
    <s v="The expectations on risk owners to take action and respond to risks are well defined and understood"/>
    <x v="1"/>
    <x v="1"/>
  </r>
  <r>
    <x v="8"/>
    <n v="9.1"/>
    <s v="There are meaningful performance metrics and indicators to monitor risks"/>
    <x v="1"/>
    <x v="1"/>
  </r>
  <r>
    <x v="8"/>
    <n v="9.1999999999999993"/>
    <s v="Tools are applied which enable real-time and dynamic monitoring of risks"/>
    <x v="1"/>
    <x v="1"/>
  </r>
  <r>
    <x v="8"/>
    <n v="9.3000000000000007"/>
    <s v="Timely and accurate reporting of significant risks to key decision-makers is promoted"/>
    <x v="2"/>
    <x v="2"/>
  </r>
  <r>
    <x v="8"/>
    <n v="9.4"/>
    <s v="Risk registers are robust and ‘living documents’ that reflect significant risks"/>
    <x v="0"/>
    <x v="0"/>
  </r>
  <r>
    <x v="8"/>
    <n v="9.6"/>
    <s v="The criteria for the ‘risks that matter’ to the organisation are clear"/>
    <x v="1"/>
    <x v="1"/>
  </r>
  <r>
    <x v="8"/>
    <n v="9.6999999999999993"/>
    <s v="Early warning signals and risk data, including near misses, are effective in showing the performance of risks to trigger appropriate intervention"/>
    <x v="3"/>
    <x v="3"/>
  </r>
  <r>
    <x v="8"/>
    <n v="9.8000000000000007"/>
    <s v="Risk monitoring outcomes inform risk management arrangements and decision making"/>
    <x v="3"/>
    <x v="3"/>
  </r>
  <r>
    <x v="9"/>
    <n v="10.1"/>
    <s v="The current level of maturity is assessed to identify gaps and areas for development"/>
    <x v="3"/>
    <x v="3"/>
  </r>
  <r>
    <x v="9"/>
    <n v="10.199999999999999"/>
    <s v="Good practice from across the organisation is identified and shared"/>
    <x v="1"/>
    <x v="1"/>
  </r>
  <r>
    <x v="9"/>
    <n v="10.3"/>
    <s v="Lessons from beyond the organisation are learned and shared"/>
    <x v="1"/>
    <x v="1"/>
  </r>
  <r>
    <x v="9"/>
    <n v="10.4"/>
    <s v="The organisation validates, benchmarks, and seeks assurance over risk management arrangement"/>
    <x v="0"/>
    <x v="0"/>
  </r>
  <r>
    <x v="9"/>
    <n v="10.5"/>
    <s v="Arrangements are in place to ensure that risk management approaches are effective and reflect good practice"/>
    <x v="1"/>
    <x v="1"/>
  </r>
  <r>
    <x v="9"/>
    <n v="10.6"/>
    <s v="Successes are celebrated and learnings are integrated into the risk management process"/>
    <x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0BAD24-8E7F-4010-94E4-F5F05755559E}" name="PivotTable2"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2" fieldListSortAscending="1">
  <location ref="G1:K12" firstHeaderRow="1" firstDataRow="2" firstDataCol="1"/>
  <pivotFields count="5">
    <pivotField axis="axisRow" dataField="1" showAll="0">
      <items count="11">
        <item x="9"/>
        <item x="8"/>
        <item x="7"/>
        <item x="6"/>
        <item x="5"/>
        <item x="4"/>
        <item x="3"/>
        <item x="2"/>
        <item x="1"/>
        <item x="0"/>
        <item t="default"/>
      </items>
    </pivotField>
    <pivotField showAll="0"/>
    <pivotField showAll="0"/>
    <pivotField axis="axisCol" showAll="0">
      <items count="5">
        <item x="3"/>
        <item x="0"/>
        <item x="2"/>
        <item x="1"/>
        <item t="default"/>
      </items>
    </pivotField>
    <pivotField showAll="0"/>
  </pivotFields>
  <rowFields count="1">
    <field x="0"/>
  </rowFields>
  <rowItems count="10">
    <i>
      <x/>
    </i>
    <i>
      <x v="1"/>
    </i>
    <i>
      <x v="2"/>
    </i>
    <i>
      <x v="3"/>
    </i>
    <i>
      <x v="4"/>
    </i>
    <i>
      <x v="5"/>
    </i>
    <i>
      <x v="6"/>
    </i>
    <i>
      <x v="7"/>
    </i>
    <i>
      <x v="8"/>
    </i>
    <i>
      <x v="9"/>
    </i>
  </rowItems>
  <colFields count="1">
    <field x="3"/>
  </colFields>
  <colItems count="4">
    <i>
      <x/>
    </i>
    <i>
      <x v="1"/>
    </i>
    <i>
      <x v="2"/>
    </i>
    <i>
      <x v="3"/>
    </i>
  </colItems>
  <dataFields count="1">
    <dataField name="Count of Approach" fld="0" subtotal="count" baseField="0" baseItem="0"/>
  </dataFields>
  <formats count="49">
    <format dxfId="57">
      <pivotArea type="all" dataOnly="0" outline="0" fieldPosition="0"/>
    </format>
    <format dxfId="56">
      <pivotArea outline="0" collapsedLevelsAreSubtotals="1" fieldPosition="0"/>
    </format>
    <format dxfId="55">
      <pivotArea outline="0" collapsedLevelsAreSubtotals="1" fieldPosition="0"/>
    </format>
    <format dxfId="54">
      <pivotArea type="origin" dataOnly="0" labelOnly="1" outline="0" fieldPosition="0"/>
    </format>
    <format dxfId="53">
      <pivotArea field="0" type="button" dataOnly="0" labelOnly="1" outline="0" axis="axisRow" fieldPosition="0"/>
    </format>
    <format dxfId="52">
      <pivotArea dataOnly="0" labelOnly="1" fieldPosition="0">
        <references count="1">
          <reference field="0" count="0"/>
        </references>
      </pivotArea>
    </format>
    <format dxfId="51">
      <pivotArea type="origin" dataOnly="0" labelOnly="1" outline="0" fieldPosition="0"/>
    </format>
    <format dxfId="50">
      <pivotArea field="0" type="button" dataOnly="0" labelOnly="1" outline="0" axis="axisRow" fieldPosition="0"/>
    </format>
    <format dxfId="49">
      <pivotArea dataOnly="0" labelOnly="1" fieldPosition="0">
        <references count="1">
          <reference field="0" count="0"/>
        </references>
      </pivotArea>
    </format>
    <format dxfId="48">
      <pivotArea type="origin" dataOnly="0" labelOnly="1" outline="0" fieldPosition="0"/>
    </format>
    <format dxfId="47">
      <pivotArea field="3" type="button" dataOnly="0" labelOnly="1" outline="0" axis="axisCol" fieldPosition="0"/>
    </format>
    <format dxfId="46">
      <pivotArea type="topRight" dataOnly="0" labelOnly="1" outline="0" fieldPosition="0"/>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field="0" type="button" dataOnly="0" labelOnly="1" outline="0" axis="axisRow" fieldPosition="0"/>
    </format>
    <format dxfId="41">
      <pivotArea dataOnly="0" labelOnly="1" fieldPosition="0">
        <references count="1">
          <reference field="3" count="0"/>
        </references>
      </pivotArea>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0" type="button" dataOnly="0" labelOnly="1" outline="0" axis="axisRow" fieldPosition="0"/>
    </format>
    <format dxfId="36">
      <pivotArea dataOnly="0" labelOnly="1" fieldPosition="0">
        <references count="1">
          <reference field="3" count="0"/>
        </references>
      </pivotArea>
    </format>
    <format dxfId="35">
      <pivotArea outline="0" collapsedLevelsAreSubtotals="1" fieldPosition="0"/>
    </format>
    <format dxfId="34">
      <pivotArea dataOnly="0" labelOnly="1" fieldPosition="0">
        <references count="1">
          <reference field="0" count="0"/>
        </references>
      </pivotArea>
    </format>
    <format dxfId="33">
      <pivotArea collapsedLevelsAreSubtotals="1" fieldPosition="0">
        <references count="1">
          <reference field="0" count="1">
            <x v="0"/>
          </reference>
        </references>
      </pivotArea>
    </format>
    <format dxfId="32">
      <pivotArea dataOnly="0" labelOnly="1" fieldPosition="0">
        <references count="1">
          <reference field="0" count="1">
            <x v="0"/>
          </reference>
        </references>
      </pivotArea>
    </format>
    <format dxfId="31">
      <pivotArea collapsedLevelsAreSubtotals="1" fieldPosition="0">
        <references count="1">
          <reference field="0" count="1">
            <x v="2"/>
          </reference>
        </references>
      </pivotArea>
    </format>
    <format dxfId="30">
      <pivotArea dataOnly="0" labelOnly="1" fieldPosition="0">
        <references count="1">
          <reference field="0" count="1">
            <x v="2"/>
          </reference>
        </references>
      </pivotArea>
    </format>
    <format dxfId="29">
      <pivotArea collapsedLevelsAreSubtotals="1" fieldPosition="0">
        <references count="1">
          <reference field="0" count="1">
            <x v="4"/>
          </reference>
        </references>
      </pivotArea>
    </format>
    <format dxfId="28">
      <pivotArea dataOnly="0" labelOnly="1" fieldPosition="0">
        <references count="1">
          <reference field="0" count="1">
            <x v="4"/>
          </reference>
        </references>
      </pivotArea>
    </format>
    <format dxfId="27">
      <pivotArea collapsedLevelsAreSubtotals="1" fieldPosition="0">
        <references count="1">
          <reference field="0" count="1">
            <x v="6"/>
          </reference>
        </references>
      </pivotArea>
    </format>
    <format dxfId="26">
      <pivotArea dataOnly="0" labelOnly="1" fieldPosition="0">
        <references count="1">
          <reference field="0" count="1">
            <x v="6"/>
          </reference>
        </references>
      </pivotArea>
    </format>
    <format dxfId="25">
      <pivotArea collapsedLevelsAreSubtotals="1" fieldPosition="0">
        <references count="1">
          <reference field="0" count="1">
            <x v="8"/>
          </reference>
        </references>
      </pivotArea>
    </format>
    <format dxfId="24">
      <pivotArea dataOnly="0" labelOnly="1" fieldPosition="0">
        <references count="1">
          <reference field="0" count="1">
            <x v="8"/>
          </reference>
        </references>
      </pivotArea>
    </format>
    <format dxfId="23">
      <pivotArea type="all" dataOnly="0" outline="0" fieldPosition="0"/>
    </format>
    <format dxfId="22">
      <pivotArea type="origin" dataOnly="0" labelOnly="1" outline="0" fieldPosition="0"/>
    </format>
    <format dxfId="21">
      <pivotArea field="0" type="button" dataOnly="0" labelOnly="1" outline="0" axis="axisRow" fieldPosition="0"/>
    </format>
    <format dxfId="20">
      <pivotArea dataOnly="0" labelOnly="1" fieldPosition="0">
        <references count="1">
          <reference field="0" count="0"/>
        </references>
      </pivotArea>
    </format>
    <format dxfId="19">
      <pivotArea type="origin" dataOnly="0" labelOnly="1" outline="0" fieldPosition="0"/>
    </format>
    <format dxfId="18">
      <pivotArea field="0" type="button" dataOnly="0" labelOnly="1" outline="0" axis="axisRow" fieldPosition="0"/>
    </format>
    <format dxfId="17">
      <pivotArea dataOnly="0" labelOnly="1" fieldPosition="0">
        <references count="1">
          <reference field="0" count="0"/>
        </references>
      </pivotArea>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3" type="button" dataOnly="0" labelOnly="1" outline="0" axis="axisCol" fieldPosition="0"/>
    </format>
    <format dxfId="12">
      <pivotArea type="topRight" dataOnly="0" labelOnly="1" outline="0" fieldPosition="0"/>
    </format>
    <format dxfId="11">
      <pivotArea field="0" type="button" dataOnly="0" labelOnly="1" outline="0" axis="axisRow" fieldPosition="0"/>
    </format>
    <format dxfId="10">
      <pivotArea dataOnly="0" labelOnly="1" fieldPosition="0">
        <references count="1">
          <reference field="0" count="0"/>
        </references>
      </pivotArea>
    </format>
    <format dxfId="9">
      <pivotArea dataOnly="0" labelOnly="1" fieldPosition="0">
        <references count="1">
          <reference field="3" count="0"/>
        </references>
      </pivotArea>
    </format>
  </formats>
  <chartFormats count="10">
    <chartFormat chart="0" format="0" series="1">
      <pivotArea type="data" outline="0" fieldPosition="0">
        <references count="2">
          <reference field="4294967294" count="1" selected="0">
            <x v="0"/>
          </reference>
          <reference field="3" count="1" selected="0">
            <x v="1"/>
          </reference>
        </references>
      </pivotArea>
    </chartFormat>
    <chartFormat chart="0" format="1" series="1">
      <pivotArea type="data" outline="0" fieldPosition="0">
        <references count="2">
          <reference field="4294967294" count="1" selected="0">
            <x v="0"/>
          </reference>
          <reference field="3" count="1" selected="0">
            <x v="2"/>
          </reference>
        </references>
      </pivotArea>
    </chartFormat>
    <chartFormat chart="0" format="2" series="1">
      <pivotArea type="data" outline="0" fieldPosition="0">
        <references count="2">
          <reference field="4294967294" count="1" selected="0">
            <x v="0"/>
          </reference>
          <reference field="3" count="1" selected="0">
            <x v="0"/>
          </reference>
        </references>
      </pivotArea>
    </chartFormat>
    <chartFormat chart="0" format="3" series="1">
      <pivotArea type="data" outline="0" fieldPosition="0">
        <references count="2">
          <reference field="4294967294" count="1" selected="0">
            <x v="0"/>
          </reference>
          <reference field="3" count="1" selected="0">
            <x v="3"/>
          </reference>
        </references>
      </pivotArea>
    </chartFormat>
    <chartFormat chart="1" format="4" series="1">
      <pivotArea type="data" outline="0" fieldPosition="0">
        <references count="2">
          <reference field="4294967294" count="1" selected="0">
            <x v="0"/>
          </reference>
          <reference field="3" count="1" selected="0">
            <x v="1"/>
          </reference>
        </references>
      </pivotArea>
    </chartFormat>
    <chartFormat chart="1" format="5" series="1">
      <pivotArea type="data" outline="0" fieldPosition="0">
        <references count="2">
          <reference field="4294967294" count="1" selected="0">
            <x v="0"/>
          </reference>
          <reference field="3" count="1" selected="0">
            <x v="2"/>
          </reference>
        </references>
      </pivotArea>
    </chartFormat>
    <chartFormat chart="1" format="6" series="1">
      <pivotArea type="data" outline="0" fieldPosition="0">
        <references count="2">
          <reference field="4294967294" count="1" selected="0">
            <x v="0"/>
          </reference>
          <reference field="3" count="1" selected="0">
            <x v="0"/>
          </reference>
        </references>
      </pivotArea>
    </chartFormat>
    <chartFormat chart="1" format="7" series="1">
      <pivotArea type="data" outline="0" fieldPosition="0">
        <references count="2">
          <reference field="4294967294" count="1" selected="0">
            <x v="0"/>
          </reference>
          <reference field="3" count="1" selected="0">
            <x v="3"/>
          </reference>
        </references>
      </pivotArea>
    </chartFormat>
    <chartFormat chart="1" format="8">
      <pivotArea type="data" outline="0" fieldPosition="0">
        <references count="3">
          <reference field="4294967294" count="1" selected="0">
            <x v="0"/>
          </reference>
          <reference field="0" count="1" selected="0">
            <x v="9"/>
          </reference>
          <reference field="3" count="1" selected="0">
            <x v="1"/>
          </reference>
        </references>
      </pivotArea>
    </chartFormat>
    <chartFormat chart="1" format="9">
      <pivotArea type="data" outline="0" fieldPosition="0">
        <references count="3">
          <reference field="4294967294" count="1" selected="0">
            <x v="0"/>
          </reference>
          <reference field="0" count="1" selected="0">
            <x v="9"/>
          </reference>
          <reference field="3" count="1" selected="0">
            <x v="0"/>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adjustColumnWidth="0" connectionId="3" xr16:uid="{5CB75F9F-3306-4D11-AA94-193A7DA710BE}" autoFormatId="16" applyNumberFormats="0" applyBorderFormats="0" applyFontFormats="0" applyPatternFormats="0" applyAlignmentFormats="0" applyWidthHeightFormats="0">
  <queryTableRefresh nextId="6">
    <queryTableFields count="5">
      <queryTableField id="1" name="Approach" tableColumnId="1"/>
      <queryTableField id="2" name="Action No." tableColumnId="2"/>
      <queryTableField id="3" name="Measure" tableColumnId="3"/>
      <queryTableField id="4" name="Response" tableColumnId="4"/>
      <queryTableField id="5" name="Score" tableColumnId="5"/>
    </queryTableFields>
  </queryTableRefresh>
</queryTable>
</file>

<file path=xl/tables/_rels/table1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C14AFD8-7C9E-46E5-A700-47EA1D85BD7D}" name="risk2" displayName="risk2" ref="B30:F35" totalsRowShown="0" dataDxfId="147" headerRowBorderDxfId="148" tableBorderDxfId="146" dataCellStyle="Normal">
  <tableColumns count="5">
    <tableColumn id="6" xr3:uid="{AE763719-E9E5-48AB-8D18-0D4ADBE671E0}" name="Approach" dataDxfId="145" dataCellStyle="Normal"/>
    <tableColumn id="4" xr3:uid="{2DC043F6-436D-46C2-A37C-4E85ED3917A9}" name="Action No." dataDxfId="144" dataCellStyle="Normal"/>
    <tableColumn id="1" xr3:uid="{0CE39F04-0FC6-4D98-A342-6A93517D72B6}" name="Measure" dataDxfId="143" dataCellStyle="Normal"/>
    <tableColumn id="2" xr3:uid="{B8F3451F-05A5-4CBE-9497-A9AE3CAFFBC3}" name="Response" dataDxfId="142" dataCellStyle="Normal"/>
    <tableColumn id="3" xr3:uid="{7223659D-8861-48D4-86B9-CE3171A22F83}" name="Score" dataDxfId="141" dataCellStyle="Normal">
      <calculatedColumnFormula>IF(E31="Strongly agree",4, IF(E31="Agree",3, IF(E31="Disagree",2, IF(E31="Strongly disagree",1,0))))</calculatedColumnFormula>
    </tableColumn>
  </tableColumns>
  <tableStyleInfo name="TableStyleLight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8B6E56A-43E5-42A2-A3C6-2924B7AE9F8C}" name="risk10" displayName="risk10" ref="B193:F199" totalsRowShown="0" dataDxfId="71" headerRowBorderDxfId="72" tableBorderDxfId="70" dataCellStyle="Normal">
  <tableColumns count="5">
    <tableColumn id="5" xr3:uid="{6C3A14EC-E7BC-4431-85A9-C0EF42C8D149}" name="Approach" dataDxfId="69" dataCellStyle="Normal"/>
    <tableColumn id="4" xr3:uid="{EA0EFFD9-12DF-4CBB-88BF-4C1C19956267}" name="Action No." dataDxfId="68" dataCellStyle="Normal"/>
    <tableColumn id="1" xr3:uid="{84E627C7-5EAD-4339-A1CD-2D0ED1B04AC4}" name="Measure" dataDxfId="67" dataCellStyle="Normal"/>
    <tableColumn id="2" xr3:uid="{B0AAE461-97FB-4A0A-AEA2-A7632D2D78A6}" name="Response" dataDxfId="66" dataCellStyle="Normal"/>
    <tableColumn id="3" xr3:uid="{CD9D7B91-B7AF-4272-A3E3-C848DF31E6D4}" name="Score" dataDxfId="65" dataCellStyle="Normal">
      <calculatedColumnFormula>IF(E194="Strongly agree",4, IF(E194="Agree",3, IF(E194="Disagree",2, IF(E194="Strongly disagree",1,0))))</calculatedColumnFormula>
    </tableColumn>
  </tableColumns>
  <tableStyleInfo name="TableStyleLight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CC523C6-F962-4B0B-88B0-EC48441741F8}" name="table1115" displayName="table1115" ref="B4:E14" totalsRowShown="0" headerRowDxfId="64" dataDxfId="62" headerRowBorderDxfId="63" dataCellStyle="Normal">
  <tableColumns count="4">
    <tableColumn id="4" xr3:uid="{99532D0C-8335-4997-B71D-0042626199FD}" name="Approach No." dataDxfId="61" dataCellStyle="Normal"/>
    <tableColumn id="1" xr3:uid="{12F2AD97-D820-4A35-880C-E94C61DD0FF2}" name="Approach" dataDxfId="60" dataCellStyle="Normal"/>
    <tableColumn id="2" xr3:uid="{55A534E5-F10B-4D69-8982-D3BD9981DBE9}" name="Description" dataDxfId="59" dataCellStyle="Normal"/>
    <tableColumn id="3" xr3:uid="{E1F7B405-1D8B-4099-BA03-066E2555E344}" name="Average Score" dataDxfId="58" dataCellStyle="Normal">
      <calculatedColumnFormula>IF(D5="Strongly agree",2, IF(D5="Agree",1, IF(D5="Disagree",-1, IF(D5="Strongly disagree",-2, IF(D5="Don’t know or N/A",0,"")))))</calculatedColumnFormula>
    </tableColumn>
  </tableColumns>
  <tableStyleInfo name="TableStyleLight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B52F8F-CB7A-4198-AE45-F3CF66677E8C}" name="CombinedTable_SummaryTable__23" displayName="CombinedTable_SummaryTable__23" ref="A1:E62" tableType="queryTable" totalsRowShown="0" headerRowDxfId="8" dataDxfId="6" headerRowBorderDxfId="7" tableBorderDxfId="5">
  <autoFilter ref="A1:E62" xr:uid="{D3B52F8F-CB7A-4198-AE45-F3CF66677E8C}"/>
  <tableColumns count="5">
    <tableColumn id="1" xr3:uid="{76C3CF2A-5C45-46D0-AF19-7DB613DB9BD1}" uniqueName="1" name="Approach" queryTableFieldId="1" dataDxfId="4"/>
    <tableColumn id="2" xr3:uid="{04B452F8-09C5-49B4-96CD-627D6B124F44}" uniqueName="2" name="Action No." queryTableFieldId="2" dataDxfId="3"/>
    <tableColumn id="3" xr3:uid="{D0232E80-B7B3-4AB7-96F3-A88F00878E0C}" uniqueName="3" name="Measure" queryTableFieldId="3" dataDxfId="2"/>
    <tableColumn id="4" xr3:uid="{2A7C38D6-C131-47CC-A6F1-1F1E97410264}" uniqueName="4" name="Response" queryTableFieldId="4" dataDxfId="1"/>
    <tableColumn id="5" xr3:uid="{860D8820-94B1-4303-B5AF-D9117563486B}" uniqueName="5" name="Score" queryTableFieldId="5" dataDxfId="0"/>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A00A4EF-EF53-4DE0-9749-78BAB1B92DCC}" name="risk3" displayName="risk3" ref="B49:F55" totalsRowShown="0" dataDxfId="139" headerRowBorderDxfId="140" tableBorderDxfId="138" dataCellStyle="Normal">
  <tableColumns count="5">
    <tableColumn id="5" xr3:uid="{253E39AD-262A-4D55-8516-C5CAA5A42255}" name="Approach" dataDxfId="137" dataCellStyle="Normal"/>
    <tableColumn id="4" xr3:uid="{F7977CDB-F9E1-4E7E-814E-6607EFCAE176}" name="Action No." dataDxfId="136" dataCellStyle="Normal"/>
    <tableColumn id="1" xr3:uid="{6114397E-A4D0-44D3-8F7B-A5D414731FB0}" name="Measure" dataDxfId="135" dataCellStyle="Normal"/>
    <tableColumn id="2" xr3:uid="{88EE3775-242A-4386-ABF9-E7456EEBD869}" name="Response" dataDxfId="134" dataCellStyle="Normal"/>
    <tableColumn id="3" xr3:uid="{E360C653-AE9B-4999-8330-70A2F7E2B5B5}" name="Score" dataDxfId="133" dataCellStyle="Normal">
      <calculatedColumnFormula>IF(E50="Strongly agree",4, IF(E50="Agree",3, IF(E50="Disagree",2, IF(E50="Strongly disagree",1,0))))</calculatedColumnFormula>
    </tableColumn>
  </tableColumns>
  <tableStyleInfo name="TableStyleLight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7C4EA89-854D-4BF8-8553-3048160453C9}" name="risk1" displayName="risk1" ref="B10:F17" totalsRowShown="0" headerRowDxfId="132" dataDxfId="131" tableBorderDxfId="130" dataCellStyle="Normal">
  <tableColumns count="5">
    <tableColumn id="5" xr3:uid="{413AC293-70D5-4565-B6E4-E9B9E1ADBCAE}" name="Approach" dataDxfId="129" dataCellStyle="Normal"/>
    <tableColumn id="4" xr3:uid="{55A48DFE-6859-4D64-B585-8C4338DD5807}" name="Action No." dataDxfId="128" totalsRowDxfId="127" dataCellStyle="Normal"/>
    <tableColumn id="1" xr3:uid="{015D58A7-3112-401F-9609-72F537FE4160}" name="Measure" dataDxfId="126" totalsRowDxfId="125" dataCellStyle="Normal"/>
    <tableColumn id="2" xr3:uid="{7F2B033B-A004-4DB0-9C6E-385B92137976}" name="Response" dataDxfId="124" totalsRowDxfId="123" dataCellStyle="Normal"/>
    <tableColumn id="3" xr3:uid="{AC220CFB-0DCE-46AD-854B-606A9CBDD41A}" name="Score" dataDxfId="122" totalsRowDxfId="121" dataCellStyle="Normal">
      <calculatedColumnFormula>IF(E11="Strongly agree",4, IF(E11="Agree",3, IF(E11="Disagree",2, IF(E11="Strongly disagree",1,0))))</calculatedColumnFormula>
    </tableColumn>
  </tableColumns>
  <tableStyleInfo name="TableStyleLight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E3AD134-B21D-4F4F-9A6E-4EACC73F66BF}" name="risk4" displayName="risk4" ref="B69:F76" totalsRowShown="0" dataDxfId="119" headerRowBorderDxfId="120" tableBorderDxfId="118" dataCellStyle="Normal">
  <tableColumns count="5">
    <tableColumn id="5" xr3:uid="{58C133D9-92B5-4AFA-929B-34F9FE9FA356}" name="Approach" dataDxfId="117" dataCellStyle="Normal"/>
    <tableColumn id="4" xr3:uid="{6BADFB53-C251-4A11-A77B-240647CFE7B9}" name="Action No." dataDxfId="116" dataCellStyle="Normal"/>
    <tableColumn id="1" xr3:uid="{FF62B810-DF8C-4AF6-A140-B697C7F78575}" name="Measure" dataDxfId="115" dataCellStyle="Normal"/>
    <tableColumn id="2" xr3:uid="{B84FF4A4-3505-4B12-B0CE-E820B6FE0B48}" name="Response" dataDxfId="114" dataCellStyle="Normal"/>
    <tableColumn id="3" xr3:uid="{B3ABF9B8-851B-4867-8F3F-A31F3541915A}" name="Score" dataDxfId="113" dataCellStyle="Normal">
      <calculatedColumnFormula>IF(E70="Strongly agree",4, IF(E70="Agree",3, IF(E70="Disagree",2, IF(E70="Strongly disagree",1,0))))</calculatedColumnFormula>
    </tableColumn>
  </tableColumns>
  <tableStyleInfo name="TableStyleLight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6680EA-F9A4-442B-AF38-EEA8E952B0F7}" name="risk5" displayName="risk5" ref="B90:F98" totalsRowShown="0" dataDxfId="111" headerRowBorderDxfId="112" tableBorderDxfId="110" dataCellStyle="Normal">
  <tableColumns count="5">
    <tableColumn id="5" xr3:uid="{689B6CD4-FEC1-4CB6-849F-1D5E16C926F6}" name="Approach" dataDxfId="109" dataCellStyle="Normal"/>
    <tableColumn id="4" xr3:uid="{03F38854-5132-4CA2-BCFE-CBD017F24C16}" name="Action No." dataDxfId="108" dataCellStyle="Normal"/>
    <tableColumn id="1" xr3:uid="{2AF1600B-2FE6-4E81-B695-13F07E72B9D6}" name="Measure" dataDxfId="107" dataCellStyle="Normal"/>
    <tableColumn id="2" xr3:uid="{75055518-CF76-4C43-8D5F-8ACAF8BFF0A2}" name="Response" dataDxfId="106" dataCellStyle="Normal"/>
    <tableColumn id="3" xr3:uid="{2BE4503A-4D40-4B4E-B8CF-6C8C06D84D9C}" name="Score" dataDxfId="105" dataCellStyle="Normal">
      <calculatedColumnFormula>IF(E91="Strongly agree",4, IF(E91="Agree",3, IF(E91="Disagree",2, IF(E91="Strongly disagree",1,0))))</calculatedColumnFormula>
    </tableColumn>
  </tableColumns>
  <tableStyleInfo name="TableStyleLight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F880B2D-393C-4ED1-8DA9-86AD1A5D96F6}" name="risk6" displayName="risk6" ref="B112:F119" totalsRowShown="0" dataDxfId="103" headerRowBorderDxfId="104" tableBorderDxfId="102" dataCellStyle="Normal">
  <tableColumns count="5">
    <tableColumn id="5" xr3:uid="{7DDA59C4-996E-4C7A-BB21-05DAC5FE790E}" name="Approach" dataDxfId="101" dataCellStyle="Normal"/>
    <tableColumn id="4" xr3:uid="{1BF29881-82B4-4789-9953-CC6A90114AB4}" name="Action No." dataDxfId="100" dataCellStyle="Normal"/>
    <tableColumn id="1" xr3:uid="{B5FF5F43-AAB1-40A3-9BC5-B1EAAA48F7BD}" name="Measure" dataDxfId="99" dataCellStyle="Normal"/>
    <tableColumn id="2" xr3:uid="{4E3D75E5-8013-4633-8F82-041E9E779572}" name="Response" dataDxfId="98" dataCellStyle="Normal"/>
    <tableColumn id="3" xr3:uid="{6FD39DAB-F5C0-445F-B496-B81C8E6B1B34}" name="Score" dataDxfId="97" dataCellStyle="Normal">
      <calculatedColumnFormula>IF(E113="Strongly agree",4, IF(E113="Agree",3, IF(E113="Disagree",2, IF(E113="Strongly disagree",1,0))))</calculatedColumnFormula>
    </tableColumn>
  </tableColumns>
  <tableStyleInfo name="TableStyleLight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5A047EB-1BF8-4DDB-8360-6F00DA1BA395}" name="risk7" displayName="risk7" ref="B133:F138" totalsRowShown="0" dataDxfId="95" headerRowBorderDxfId="96" tableBorderDxfId="94" dataCellStyle="Normal">
  <tableColumns count="5">
    <tableColumn id="5" xr3:uid="{7EAEF204-CB8D-4E9E-A24F-81D12D7C9533}" name="Approach" dataDxfId="93" dataCellStyle="Normal"/>
    <tableColumn id="4" xr3:uid="{FF0AA9DC-B431-4E35-B2B2-7C339933544D}" name="Action No." dataDxfId="92" dataCellStyle="Normal"/>
    <tableColumn id="1" xr3:uid="{10CBCCDA-D68E-4AC0-A081-EC0E5A45F9F6}" name="Measure" dataDxfId="91" dataCellStyle="Normal"/>
    <tableColumn id="2" xr3:uid="{12182436-8A01-48D0-A617-2A209AD7D92A}" name="Response" dataDxfId="90" dataCellStyle="Normal"/>
    <tableColumn id="3" xr3:uid="{BAAB72F7-E929-47D4-9CBF-A6867553E59C}" name="Score" dataDxfId="89" dataCellStyle="Normal">
      <calculatedColumnFormula>IF(E134="Strongly agree",4, IF(E134="Agree",3, IF(E134="Disagree",2, IF(E134="Strongly disagree",1,0))))</calculatedColumnFormula>
    </tableColumn>
  </tableColumns>
  <tableStyleInfo name="TableStyleLight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94F9399-4BBA-4FA4-9889-92830D8B1220}" name="risk8" displayName="risk8" ref="B152:F157" totalsRowShown="0" dataDxfId="87" headerRowBorderDxfId="88" tableBorderDxfId="86" dataCellStyle="Normal">
  <tableColumns count="5">
    <tableColumn id="5" xr3:uid="{1DFC79E6-AD4E-45A0-B0FF-C36B632EEAA0}" name="Approach" dataDxfId="85" dataCellStyle="Normal"/>
    <tableColumn id="4" xr3:uid="{20B120C0-16D9-4AEA-BA8B-FEC8785E5F78}" name="Action No." dataDxfId="84" dataCellStyle="Normal"/>
    <tableColumn id="1" xr3:uid="{5B4EA687-5F90-43B4-92BB-1CCEE7CD362D}" name="Measure" dataDxfId="83" dataCellStyle="Normal"/>
    <tableColumn id="2" xr3:uid="{5B27C44D-F593-4ABD-8F04-722E0AEC7085}" name="Response" dataDxfId="82" dataCellStyle="Normal"/>
    <tableColumn id="3" xr3:uid="{9B288CAD-D1C9-4453-8DBF-691CDC46C5F7}" name="Score" dataDxfId="81" dataCellStyle="Normal">
      <calculatedColumnFormula>IF(E153="Strongly agree",4, IF(E153="Agree",3, IF(E153="Disagree",2, IF(E153="Strongly disagree",1,0))))</calculatedColumnFormula>
    </tableColumn>
  </tableColumns>
  <tableStyleInfo name="TableStyleLight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A7CD459-B26A-49F9-9705-7992B226D5EE}" name="risk9" displayName="risk9" ref="B171:F179" totalsRowShown="0" dataDxfId="79" headerRowBorderDxfId="80" tableBorderDxfId="78" dataCellStyle="Normal">
  <tableColumns count="5">
    <tableColumn id="5" xr3:uid="{9E2642B0-07C4-4BA3-84E2-2DD01FAB52AC}" name="Approach" dataDxfId="77" dataCellStyle="Normal"/>
    <tableColumn id="4" xr3:uid="{EA3BDA86-0346-4750-BD5C-A0AC2049FADD}" name="Action No." dataDxfId="76" dataCellStyle="Normal"/>
    <tableColumn id="1" xr3:uid="{CCD49503-0B56-4CC2-B87C-9124F431B41B}" name="Measure" dataDxfId="75" dataCellStyle="Normal"/>
    <tableColumn id="2" xr3:uid="{DF3A7595-94AE-4823-9FF2-50435F083FB7}" name="Response" dataDxfId="74" dataCellStyle="Normal"/>
    <tableColumn id="3" xr3:uid="{AD010595-DEAF-4571-BB47-717A5F31FC2D}" name="Score" dataDxfId="73" dataCellStyle="Normal">
      <calculatedColumnFormula>IF(E172="Strongly agree",4, IF(E172="Agree",3, IF(E172="Disagree",2, IF(E172="Strongly disagree",1,0))))</calculatedColumnFormula>
    </tableColumn>
  </tableColumns>
  <tableStyleInfo name="TableStyleLight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drawing" Target="../drawings/drawing3.xml"/><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FADCE-82E2-4675-8369-B0B2594BD496}">
  <dimension ref="A1"/>
  <sheetViews>
    <sheetView topLeftCell="A7" zoomScale="80" zoomScaleNormal="80" workbookViewId="0">
      <selection activeCell="P47" sqref="P47"/>
    </sheetView>
  </sheetViews>
  <sheetFormatPr defaultRowHeight="14.25" x14ac:dyDescent="0.45"/>
  <sheetData/>
  <sheetProtection algorithmName="SHA-512" hashValue="CpSgy9cth2VUIDx2W7qCOVAO51Sw7hvcY2yES8qkpQ1ezEO9R/+aw0JasH6orDYZbPTXzSqkiwYLnQw9F60Cmw==" saltValue="/QBayAetnQ8VKyOfe5OFD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2823-E99B-44E8-8992-539A3DE9CDB7}">
  <sheetPr>
    <tabColor rgb="FFFFFF00"/>
  </sheetPr>
  <dimension ref="A1"/>
  <sheetViews>
    <sheetView zoomScale="80" zoomScaleNormal="80" workbookViewId="0">
      <selection activeCell="S8" sqref="S8"/>
    </sheetView>
  </sheetViews>
  <sheetFormatPr defaultRowHeight="14.25" x14ac:dyDescent="0.45"/>
  <sheetData/>
  <sheetProtection algorithmName="SHA-512" hashValue="Og+d5CQMeI5FucJWRF95gW17HgDVQqf4DdfGO13iAX/QTaegPUz0auB2nUZCrZvgWhio35tKUkYpHxq9NxN7Uw==" saltValue="ljwdoP5ySMWV2Tu3mLBaL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G238"/>
  <sheetViews>
    <sheetView topLeftCell="A138" zoomScale="60" zoomScaleNormal="60" workbookViewId="0">
      <selection activeCell="E153" sqref="E153"/>
    </sheetView>
  </sheetViews>
  <sheetFormatPr defaultRowHeight="21" x14ac:dyDescent="0.65"/>
  <cols>
    <col min="2" max="2" width="55.73046875" style="1" bestFit="1" customWidth="1"/>
    <col min="3" max="3" width="38.73046875" style="4" customWidth="1"/>
    <col min="4" max="4" width="73.86328125" style="3" customWidth="1"/>
    <col min="5" max="5" width="21.265625" style="26" customWidth="1"/>
    <col min="6" max="6" width="22.73046875" customWidth="1"/>
    <col min="7" max="7" width="12.86328125" bestFit="1" customWidth="1"/>
    <col min="8" max="8" width="5.86328125" bestFit="1" customWidth="1"/>
    <col min="9" max="9" width="10.1328125" customWidth="1"/>
    <col min="10" max="10" width="8" bestFit="1" customWidth="1"/>
    <col min="11" max="11" width="15.265625" bestFit="1" customWidth="1"/>
  </cols>
  <sheetData>
    <row r="1" spans="2:7" ht="21.4" thickBot="1" x14ac:dyDescent="0.7"/>
    <row r="2" spans="2:7" x14ac:dyDescent="0.65">
      <c r="C2" s="73" t="s">
        <v>0</v>
      </c>
      <c r="D2" s="7" t="s">
        <v>1</v>
      </c>
      <c r="E2" s="6"/>
      <c r="F2" s="6"/>
    </row>
    <row r="3" spans="2:7" x14ac:dyDescent="0.65">
      <c r="C3" s="74"/>
      <c r="D3" s="8" t="s">
        <v>2</v>
      </c>
      <c r="E3" s="27"/>
      <c r="F3" s="5"/>
      <c r="G3" s="5"/>
    </row>
    <row r="4" spans="2:7" x14ac:dyDescent="0.65">
      <c r="C4" s="74"/>
      <c r="D4" s="8" t="s">
        <v>3</v>
      </c>
      <c r="E4" s="27">
        <v>0</v>
      </c>
      <c r="F4" s="5">
        <v>-1</v>
      </c>
      <c r="G4" s="5"/>
    </row>
    <row r="5" spans="2:7" x14ac:dyDescent="0.65">
      <c r="C5" s="75"/>
      <c r="D5" s="11" t="s">
        <v>4</v>
      </c>
      <c r="E5" s="27"/>
      <c r="F5" s="5"/>
      <c r="G5" s="5"/>
    </row>
    <row r="6" spans="2:7" ht="21.4" thickBot="1" x14ac:dyDescent="0.7">
      <c r="C6" s="76"/>
      <c r="D6" s="9" t="s">
        <v>5</v>
      </c>
      <c r="E6" s="27"/>
      <c r="F6" s="5"/>
      <c r="G6" s="5"/>
    </row>
    <row r="7" spans="2:7" ht="21.4" thickBot="1" x14ac:dyDescent="0.7"/>
    <row r="8" spans="2:7" ht="21" customHeight="1" x14ac:dyDescent="0.45">
      <c r="B8" s="77" t="s">
        <v>6</v>
      </c>
      <c r="C8" s="78"/>
      <c r="D8" s="78"/>
      <c r="E8" s="78"/>
      <c r="F8" s="79"/>
    </row>
    <row r="9" spans="2:7" ht="94.15" customHeight="1" thickBot="1" x14ac:dyDescent="0.5">
      <c r="B9" s="80" t="s">
        <v>7</v>
      </c>
      <c r="C9" s="81"/>
      <c r="D9" s="81"/>
      <c r="E9" s="81"/>
      <c r="F9" s="82"/>
    </row>
    <row r="10" spans="2:7" x14ac:dyDescent="0.45">
      <c r="B10" s="18" t="s">
        <v>8</v>
      </c>
      <c r="C10" s="17" t="s">
        <v>9</v>
      </c>
      <c r="D10" s="12" t="s">
        <v>10</v>
      </c>
      <c r="E10" s="12" t="s">
        <v>11</v>
      </c>
      <c r="F10" s="13" t="s">
        <v>12</v>
      </c>
    </row>
    <row r="11" spans="2:7" ht="42" x14ac:dyDescent="0.45">
      <c r="B11" s="21" t="s">
        <v>13</v>
      </c>
      <c r="C11" s="22">
        <v>1.1000000000000001</v>
      </c>
      <c r="D11" s="23" t="s">
        <v>14</v>
      </c>
      <c r="E11" s="28" t="s">
        <v>2</v>
      </c>
      <c r="F11" s="22">
        <f t="shared" ref="F11:F17" si="0">IF(E11="Strongly agree",4, IF(E11="Agree",3, IF(E11="Disagree",2, IF(E11="Strongly disagree",1,0))))</f>
        <v>3</v>
      </c>
    </row>
    <row r="12" spans="2:7" ht="42" x14ac:dyDescent="0.45">
      <c r="B12" s="19" t="s">
        <v>13</v>
      </c>
      <c r="C12" s="16">
        <v>1.2</v>
      </c>
      <c r="D12" s="14" t="s">
        <v>15</v>
      </c>
      <c r="E12" s="29" t="s">
        <v>2</v>
      </c>
      <c r="F12" s="16">
        <f t="shared" si="0"/>
        <v>3</v>
      </c>
    </row>
    <row r="13" spans="2:7" ht="42" x14ac:dyDescent="0.45">
      <c r="B13" s="21" t="s">
        <v>13</v>
      </c>
      <c r="C13" s="22">
        <v>1.3</v>
      </c>
      <c r="D13" s="23" t="s">
        <v>16</v>
      </c>
      <c r="E13" s="28" t="s">
        <v>2</v>
      </c>
      <c r="F13" s="22">
        <f t="shared" si="0"/>
        <v>3</v>
      </c>
    </row>
    <row r="14" spans="2:7" ht="42" x14ac:dyDescent="0.45">
      <c r="B14" s="19" t="s">
        <v>13</v>
      </c>
      <c r="C14" s="16">
        <v>1.4</v>
      </c>
      <c r="D14" s="14" t="s">
        <v>17</v>
      </c>
      <c r="E14" s="29" t="s">
        <v>2</v>
      </c>
      <c r="F14" s="16">
        <f t="shared" si="0"/>
        <v>3</v>
      </c>
    </row>
    <row r="15" spans="2:7" ht="42" x14ac:dyDescent="0.45">
      <c r="B15" s="21" t="s">
        <v>13</v>
      </c>
      <c r="C15" s="22">
        <v>1.5</v>
      </c>
      <c r="D15" s="23" t="s">
        <v>18</v>
      </c>
      <c r="E15" s="28" t="s">
        <v>2</v>
      </c>
      <c r="F15" s="22">
        <f t="shared" si="0"/>
        <v>3</v>
      </c>
    </row>
    <row r="16" spans="2:7" ht="42" x14ac:dyDescent="0.45">
      <c r="B16" s="19" t="s">
        <v>13</v>
      </c>
      <c r="C16" s="16">
        <v>1.6</v>
      </c>
      <c r="D16" s="14" t="s">
        <v>19</v>
      </c>
      <c r="E16" s="29" t="s">
        <v>2</v>
      </c>
      <c r="F16" s="16">
        <f t="shared" si="0"/>
        <v>3</v>
      </c>
    </row>
    <row r="17" spans="2:6" ht="63.4" thickBot="1" x14ac:dyDescent="0.5">
      <c r="B17" s="24" t="s">
        <v>13</v>
      </c>
      <c r="C17" s="22">
        <v>1.7</v>
      </c>
      <c r="D17" s="23" t="s">
        <v>20</v>
      </c>
      <c r="E17" s="28" t="s">
        <v>2</v>
      </c>
      <c r="F17" s="22">
        <f t="shared" si="0"/>
        <v>3</v>
      </c>
    </row>
    <row r="18" spans="2:6" ht="21" customHeight="1" x14ac:dyDescent="0.45">
      <c r="B18" s="83" t="s">
        <v>21</v>
      </c>
      <c r="C18" s="84"/>
      <c r="D18" s="84"/>
      <c r="E18" s="84"/>
      <c r="F18" s="85"/>
    </row>
    <row r="19" spans="2:6" ht="14.25" customHeight="1" x14ac:dyDescent="0.45">
      <c r="B19" s="86" t="s">
        <v>22</v>
      </c>
      <c r="C19" s="87"/>
      <c r="D19" s="87"/>
      <c r="E19" s="87"/>
      <c r="F19" s="88"/>
    </row>
    <row r="20" spans="2:6" ht="14.25" customHeight="1" x14ac:dyDescent="0.45">
      <c r="B20" s="86"/>
      <c r="C20" s="87"/>
      <c r="D20" s="87"/>
      <c r="E20" s="87"/>
      <c r="F20" s="88"/>
    </row>
    <row r="21" spans="2:6" ht="14.25" customHeight="1" x14ac:dyDescent="0.45">
      <c r="B21" s="86"/>
      <c r="C21" s="87"/>
      <c r="D21" s="87"/>
      <c r="E21" s="87"/>
      <c r="F21" s="88"/>
    </row>
    <row r="22" spans="2:6" ht="14.25" customHeight="1" x14ac:dyDescent="0.45">
      <c r="B22" s="86"/>
      <c r="C22" s="87"/>
      <c r="D22" s="87"/>
      <c r="E22" s="87"/>
      <c r="F22" s="88"/>
    </row>
    <row r="23" spans="2:6" ht="14.25" customHeight="1" x14ac:dyDescent="0.45">
      <c r="B23" s="86"/>
      <c r="C23" s="87"/>
      <c r="D23" s="87"/>
      <c r="E23" s="87"/>
      <c r="F23" s="88"/>
    </row>
    <row r="24" spans="2:6" ht="14.25" customHeight="1" x14ac:dyDescent="0.45">
      <c r="B24" s="86"/>
      <c r="C24" s="87"/>
      <c r="D24" s="87"/>
      <c r="E24" s="87"/>
      <c r="F24" s="88"/>
    </row>
    <row r="25" spans="2:6" ht="14.65" customHeight="1" thickBot="1" x14ac:dyDescent="0.5">
      <c r="B25" s="89"/>
      <c r="C25" s="90"/>
      <c r="D25" s="90"/>
      <c r="E25" s="90"/>
      <c r="F25" s="91"/>
    </row>
    <row r="26" spans="2:6" x14ac:dyDescent="0.45">
      <c r="B26" s="2"/>
      <c r="E26" s="2"/>
    </row>
    <row r="27" spans="2:6" ht="21.4" thickBot="1" x14ac:dyDescent="0.5">
      <c r="B27" s="3"/>
      <c r="E27" s="2"/>
    </row>
    <row r="28" spans="2:6" ht="42" customHeight="1" x14ac:dyDescent="0.45">
      <c r="B28" s="77" t="s">
        <v>23</v>
      </c>
      <c r="C28" s="78"/>
      <c r="D28" s="78"/>
      <c r="E28" s="78"/>
      <c r="F28" s="79"/>
    </row>
    <row r="29" spans="2:6" ht="315" customHeight="1" thickBot="1" x14ac:dyDescent="0.5">
      <c r="B29" s="80" t="s">
        <v>24</v>
      </c>
      <c r="C29" s="81"/>
      <c r="D29" s="81"/>
      <c r="E29" s="81"/>
      <c r="F29" s="82"/>
    </row>
    <row r="30" spans="2:6" ht="42.75" customHeight="1" x14ac:dyDescent="0.45">
      <c r="B30" s="18" t="s">
        <v>8</v>
      </c>
      <c r="C30" s="17" t="s">
        <v>9</v>
      </c>
      <c r="D30" s="12" t="s">
        <v>10</v>
      </c>
      <c r="E30" s="12" t="s">
        <v>11</v>
      </c>
      <c r="F30" s="13" t="s">
        <v>12</v>
      </c>
    </row>
    <row r="31" spans="2:6" ht="42" x14ac:dyDescent="0.45">
      <c r="B31" s="23" t="s">
        <v>25</v>
      </c>
      <c r="C31" s="25">
        <v>2.1</v>
      </c>
      <c r="D31" s="23" t="s">
        <v>26</v>
      </c>
      <c r="E31" s="28" t="s">
        <v>4</v>
      </c>
      <c r="F31" s="22">
        <f t="shared" ref="F31:F35" si="1">IF(E31="Strongly agree",4, IF(E31="Agree",3, IF(E31="Disagree",2, IF(E31="Strongly disagree",1,0))))</f>
        <v>1</v>
      </c>
    </row>
    <row r="32" spans="2:6" ht="84.4" customHeight="1" x14ac:dyDescent="0.45">
      <c r="B32" s="14" t="s">
        <v>25</v>
      </c>
      <c r="C32" s="15">
        <v>2.2000000000000002</v>
      </c>
      <c r="D32" s="14" t="s">
        <v>27</v>
      </c>
      <c r="E32" s="29" t="s">
        <v>3</v>
      </c>
      <c r="F32" s="16">
        <f t="shared" si="1"/>
        <v>2</v>
      </c>
    </row>
    <row r="33" spans="2:6" ht="42" x14ac:dyDescent="0.45">
      <c r="B33" s="23" t="s">
        <v>25</v>
      </c>
      <c r="C33" s="25">
        <v>2.2999999999999998</v>
      </c>
      <c r="D33" s="23" t="s">
        <v>28</v>
      </c>
      <c r="E33" s="28" t="s">
        <v>2</v>
      </c>
      <c r="F33" s="22">
        <f t="shared" si="1"/>
        <v>3</v>
      </c>
    </row>
    <row r="34" spans="2:6" x14ac:dyDescent="0.45">
      <c r="B34" s="14" t="s">
        <v>25</v>
      </c>
      <c r="C34" s="15">
        <v>2.4</v>
      </c>
      <c r="D34" s="14" t="s">
        <v>29</v>
      </c>
      <c r="E34" s="29" t="s">
        <v>2</v>
      </c>
      <c r="F34" s="16">
        <f t="shared" si="1"/>
        <v>3</v>
      </c>
    </row>
    <row r="35" spans="2:6" ht="42" x14ac:dyDescent="0.45">
      <c r="B35" s="23" t="s">
        <v>25</v>
      </c>
      <c r="C35" s="25">
        <v>2.5</v>
      </c>
      <c r="D35" s="23" t="s">
        <v>30</v>
      </c>
      <c r="E35" s="28" t="s">
        <v>4</v>
      </c>
      <c r="F35" s="22">
        <f t="shared" si="1"/>
        <v>1</v>
      </c>
    </row>
    <row r="36" spans="2:6" x14ac:dyDescent="0.45">
      <c r="B36" s="83" t="s">
        <v>21</v>
      </c>
      <c r="C36" s="84"/>
      <c r="D36" s="84"/>
      <c r="E36" s="84"/>
      <c r="F36" s="85"/>
    </row>
    <row r="37" spans="2:6" ht="21" customHeight="1" x14ac:dyDescent="0.45">
      <c r="B37" s="86" t="s">
        <v>22</v>
      </c>
      <c r="C37" s="87"/>
      <c r="D37" s="87"/>
      <c r="E37" s="87"/>
      <c r="F37" s="88"/>
    </row>
    <row r="38" spans="2:6" ht="14.25" customHeight="1" x14ac:dyDescent="0.45">
      <c r="B38" s="86"/>
      <c r="C38" s="87"/>
      <c r="D38" s="87"/>
      <c r="E38" s="87"/>
      <c r="F38" s="88"/>
    </row>
    <row r="39" spans="2:6" ht="14.25" customHeight="1" x14ac:dyDescent="0.45">
      <c r="B39" s="86"/>
      <c r="C39" s="87"/>
      <c r="D39" s="87"/>
      <c r="E39" s="87"/>
      <c r="F39" s="88"/>
    </row>
    <row r="40" spans="2:6" ht="14.25" customHeight="1" x14ac:dyDescent="0.45">
      <c r="B40" s="86"/>
      <c r="C40" s="87"/>
      <c r="D40" s="87"/>
      <c r="E40" s="87"/>
      <c r="F40" s="88"/>
    </row>
    <row r="41" spans="2:6" ht="14.25" customHeight="1" x14ac:dyDescent="0.45">
      <c r="B41" s="86"/>
      <c r="C41" s="87"/>
      <c r="D41" s="87"/>
      <c r="E41" s="87"/>
      <c r="F41" s="88"/>
    </row>
    <row r="42" spans="2:6" ht="14.25" customHeight="1" x14ac:dyDescent="0.45">
      <c r="B42" s="86"/>
      <c r="C42" s="87"/>
      <c r="D42" s="87"/>
      <c r="E42" s="87"/>
      <c r="F42" s="88"/>
    </row>
    <row r="43" spans="2:6" ht="14.25" customHeight="1" thickBot="1" x14ac:dyDescent="0.5">
      <c r="B43" s="89"/>
      <c r="C43" s="90"/>
      <c r="D43" s="90"/>
      <c r="E43" s="90"/>
      <c r="F43" s="91"/>
    </row>
    <row r="44" spans="2:6" ht="14.25" customHeight="1" x14ac:dyDescent="0.65"/>
    <row r="45" spans="2:6" ht="14.25" customHeight="1" x14ac:dyDescent="0.65"/>
    <row r="46" spans="2:6" ht="14.25" customHeight="1" thickBot="1" x14ac:dyDescent="0.7"/>
    <row r="47" spans="2:6" ht="14.65" customHeight="1" x14ac:dyDescent="0.45">
      <c r="B47" s="77" t="s">
        <v>31</v>
      </c>
      <c r="C47" s="78"/>
      <c r="D47" s="78"/>
      <c r="E47" s="78"/>
      <c r="F47" s="79"/>
    </row>
    <row r="48" spans="2:6" ht="73.5" customHeight="1" thickBot="1" x14ac:dyDescent="0.5">
      <c r="B48" s="80" t="s">
        <v>32</v>
      </c>
      <c r="C48" s="81"/>
      <c r="D48" s="81"/>
      <c r="E48" s="81"/>
      <c r="F48" s="82"/>
    </row>
    <row r="49" spans="2:6" x14ac:dyDescent="0.45">
      <c r="B49" s="18" t="s">
        <v>8</v>
      </c>
      <c r="C49" s="17" t="s">
        <v>9</v>
      </c>
      <c r="D49" s="12" t="s">
        <v>10</v>
      </c>
      <c r="E49" s="12" t="s">
        <v>11</v>
      </c>
      <c r="F49" s="13" t="s">
        <v>12</v>
      </c>
    </row>
    <row r="50" spans="2:6" ht="42" x14ac:dyDescent="0.45">
      <c r="B50" s="23" t="s">
        <v>33</v>
      </c>
      <c r="C50" s="25">
        <v>3.1</v>
      </c>
      <c r="D50" s="23" t="s">
        <v>34</v>
      </c>
      <c r="E50" s="28" t="s">
        <v>1</v>
      </c>
      <c r="F50" s="22">
        <f t="shared" ref="F50:F55" si="2">IF(E50="Strongly agree",4, IF(E50="Agree",3, IF(E50="Disagree",2, IF(E50="Strongly disagree",1,0))))</f>
        <v>4</v>
      </c>
    </row>
    <row r="51" spans="2:6" ht="42" x14ac:dyDescent="0.45">
      <c r="B51" s="14" t="s">
        <v>33</v>
      </c>
      <c r="C51" s="15">
        <v>3.2</v>
      </c>
      <c r="D51" s="14" t="s">
        <v>35</v>
      </c>
      <c r="E51" s="29" t="s">
        <v>1</v>
      </c>
      <c r="F51" s="16">
        <f t="shared" si="2"/>
        <v>4</v>
      </c>
    </row>
    <row r="52" spans="2:6" ht="97.15" customHeight="1" x14ac:dyDescent="0.45">
      <c r="B52" s="23" t="s">
        <v>33</v>
      </c>
      <c r="C52" s="25">
        <v>3.3</v>
      </c>
      <c r="D52" s="23" t="s">
        <v>36</v>
      </c>
      <c r="E52" s="28" t="s">
        <v>1</v>
      </c>
      <c r="F52" s="22">
        <f t="shared" si="2"/>
        <v>4</v>
      </c>
    </row>
    <row r="53" spans="2:6" ht="91.5" customHeight="1" x14ac:dyDescent="0.45">
      <c r="B53" s="14" t="s">
        <v>33</v>
      </c>
      <c r="C53" s="15">
        <v>3.4</v>
      </c>
      <c r="D53" s="14" t="s">
        <v>37</v>
      </c>
      <c r="E53" s="29" t="s">
        <v>1</v>
      </c>
      <c r="F53" s="16">
        <f t="shared" si="2"/>
        <v>4</v>
      </c>
    </row>
    <row r="54" spans="2:6" ht="42" x14ac:dyDescent="0.45">
      <c r="B54" s="23" t="s">
        <v>33</v>
      </c>
      <c r="C54" s="25">
        <v>3.5</v>
      </c>
      <c r="D54" s="23" t="s">
        <v>38</v>
      </c>
      <c r="E54" s="28" t="s">
        <v>1</v>
      </c>
      <c r="F54" s="22">
        <f t="shared" si="2"/>
        <v>4</v>
      </c>
    </row>
    <row r="55" spans="2:6" ht="42.4" thickBot="1" x14ac:dyDescent="0.5">
      <c r="B55" s="14" t="s">
        <v>33</v>
      </c>
      <c r="C55" s="15">
        <v>3.6</v>
      </c>
      <c r="D55" s="14" t="s">
        <v>39</v>
      </c>
      <c r="E55" s="29" t="s">
        <v>1</v>
      </c>
      <c r="F55" s="16">
        <f t="shared" si="2"/>
        <v>4</v>
      </c>
    </row>
    <row r="56" spans="2:6" ht="21" customHeight="1" x14ac:dyDescent="0.45">
      <c r="B56" s="77" t="s">
        <v>21</v>
      </c>
      <c r="C56" s="78"/>
      <c r="D56" s="78"/>
      <c r="E56" s="78"/>
      <c r="F56" s="79"/>
    </row>
    <row r="57" spans="2:6" ht="42" customHeight="1" x14ac:dyDescent="0.45">
      <c r="B57" s="86" t="s">
        <v>22</v>
      </c>
      <c r="C57" s="87"/>
      <c r="D57" s="87"/>
      <c r="E57" s="87"/>
      <c r="F57" s="88"/>
    </row>
    <row r="58" spans="2:6" ht="42" customHeight="1" x14ac:dyDescent="0.45">
      <c r="B58" s="86"/>
      <c r="C58" s="87"/>
      <c r="D58" s="87"/>
      <c r="E58" s="87"/>
      <c r="F58" s="88"/>
    </row>
    <row r="59" spans="2:6" ht="42" customHeight="1" x14ac:dyDescent="0.45">
      <c r="B59" s="86"/>
      <c r="C59" s="87"/>
      <c r="D59" s="87"/>
      <c r="E59" s="87"/>
      <c r="F59" s="88"/>
    </row>
    <row r="60" spans="2:6" ht="42.4" customHeight="1" x14ac:dyDescent="0.45">
      <c r="B60" s="86"/>
      <c r="C60" s="87"/>
      <c r="D60" s="87"/>
      <c r="E60" s="87"/>
      <c r="F60" s="88"/>
    </row>
    <row r="61" spans="2:6" ht="14.25" customHeight="1" x14ac:dyDescent="0.45">
      <c r="B61" s="86"/>
      <c r="C61" s="87"/>
      <c r="D61" s="87"/>
      <c r="E61" s="87"/>
      <c r="F61" s="88"/>
    </row>
    <row r="62" spans="2:6" ht="14.25" customHeight="1" x14ac:dyDescent="0.45">
      <c r="B62" s="86"/>
      <c r="C62" s="87"/>
      <c r="D62" s="87"/>
      <c r="E62" s="87"/>
      <c r="F62" s="88"/>
    </row>
    <row r="63" spans="2:6" ht="14.25" customHeight="1" thickBot="1" x14ac:dyDescent="0.5">
      <c r="B63" s="89"/>
      <c r="C63" s="90"/>
      <c r="D63" s="90"/>
      <c r="E63" s="90"/>
      <c r="F63" s="91"/>
    </row>
    <row r="64" spans="2:6" ht="14.25" customHeight="1" x14ac:dyDescent="0.65"/>
    <row r="65" spans="2:6" ht="14.25" customHeight="1" x14ac:dyDescent="0.65"/>
    <row r="66" spans="2:6" ht="14.25" customHeight="1" thickBot="1" x14ac:dyDescent="0.7"/>
    <row r="67" spans="2:6" ht="26.25" customHeight="1" x14ac:dyDescent="0.45">
      <c r="B67" s="77" t="s">
        <v>40</v>
      </c>
      <c r="C67" s="78"/>
      <c r="D67" s="78"/>
      <c r="E67" s="78"/>
      <c r="F67" s="79"/>
    </row>
    <row r="68" spans="2:6" ht="54" customHeight="1" thickBot="1" x14ac:dyDescent="0.5">
      <c r="B68" s="80" t="s">
        <v>41</v>
      </c>
      <c r="C68" s="81"/>
      <c r="D68" s="81"/>
      <c r="E68" s="81"/>
      <c r="F68" s="82"/>
    </row>
    <row r="69" spans="2:6" x14ac:dyDescent="0.45">
      <c r="B69" s="18" t="s">
        <v>8</v>
      </c>
      <c r="C69" s="17" t="s">
        <v>9</v>
      </c>
      <c r="D69" s="12" t="s">
        <v>10</v>
      </c>
      <c r="E69" s="12" t="s">
        <v>11</v>
      </c>
      <c r="F69" s="13" t="s">
        <v>12</v>
      </c>
    </row>
    <row r="70" spans="2:6" ht="42" x14ac:dyDescent="0.45">
      <c r="B70" s="22" t="s">
        <v>42</v>
      </c>
      <c r="C70" s="25">
        <v>4.0999999999999996</v>
      </c>
      <c r="D70" s="23" t="s">
        <v>43</v>
      </c>
      <c r="E70" s="28" t="s">
        <v>4</v>
      </c>
      <c r="F70" s="22">
        <f t="shared" ref="F70:F76" si="3">IF(E70="Strongly agree",4, IF(E70="Agree",3, IF(E70="Disagree",2, IF(E70="Strongly disagree",1,0))))</f>
        <v>1</v>
      </c>
    </row>
    <row r="71" spans="2:6" ht="42" x14ac:dyDescent="0.45">
      <c r="B71" s="16" t="s">
        <v>42</v>
      </c>
      <c r="C71" s="15">
        <v>4.2</v>
      </c>
      <c r="D71" s="14" t="s">
        <v>44</v>
      </c>
      <c r="E71" s="29" t="s">
        <v>4</v>
      </c>
      <c r="F71" s="16">
        <f t="shared" si="3"/>
        <v>1</v>
      </c>
    </row>
    <row r="72" spans="2:6" ht="42" x14ac:dyDescent="0.45">
      <c r="B72" s="22" t="s">
        <v>42</v>
      </c>
      <c r="C72" s="25">
        <v>4.3</v>
      </c>
      <c r="D72" s="23" t="s">
        <v>45</v>
      </c>
      <c r="E72" s="28" t="s">
        <v>4</v>
      </c>
      <c r="F72" s="22">
        <f t="shared" si="3"/>
        <v>1</v>
      </c>
    </row>
    <row r="73" spans="2:6" ht="42" x14ac:dyDescent="0.45">
      <c r="B73" s="16" t="s">
        <v>42</v>
      </c>
      <c r="C73" s="15">
        <v>4.4000000000000004</v>
      </c>
      <c r="D73" s="14" t="s">
        <v>46</v>
      </c>
      <c r="E73" s="29" t="s">
        <v>4</v>
      </c>
      <c r="F73" s="16">
        <f t="shared" si="3"/>
        <v>1</v>
      </c>
    </row>
    <row r="74" spans="2:6" ht="42" x14ac:dyDescent="0.45">
      <c r="B74" s="22" t="s">
        <v>42</v>
      </c>
      <c r="C74" s="25">
        <v>4.5</v>
      </c>
      <c r="D74" s="23" t="s">
        <v>47</v>
      </c>
      <c r="E74" s="28" t="s">
        <v>4</v>
      </c>
      <c r="F74" s="22">
        <f t="shared" si="3"/>
        <v>1</v>
      </c>
    </row>
    <row r="75" spans="2:6" ht="85.15" customHeight="1" x14ac:dyDescent="0.45">
      <c r="B75" s="16" t="s">
        <v>42</v>
      </c>
      <c r="C75" s="15">
        <v>4.5999999999999996</v>
      </c>
      <c r="D75" s="14" t="s">
        <v>48</v>
      </c>
      <c r="E75" s="29" t="s">
        <v>2</v>
      </c>
      <c r="F75" s="16">
        <f t="shared" si="3"/>
        <v>3</v>
      </c>
    </row>
    <row r="76" spans="2:6" ht="51.75" customHeight="1" thickBot="1" x14ac:dyDescent="0.5">
      <c r="B76" s="22" t="s">
        <v>42</v>
      </c>
      <c r="C76" s="25">
        <v>4.7</v>
      </c>
      <c r="D76" s="23" t="s">
        <v>49</v>
      </c>
      <c r="E76" s="28" t="s">
        <v>4</v>
      </c>
      <c r="F76" s="22">
        <f t="shared" si="3"/>
        <v>1</v>
      </c>
    </row>
    <row r="77" spans="2:6" x14ac:dyDescent="0.45">
      <c r="B77" s="77" t="s">
        <v>21</v>
      </c>
      <c r="C77" s="78"/>
      <c r="D77" s="78"/>
      <c r="E77" s="78"/>
      <c r="F77" s="79"/>
    </row>
    <row r="78" spans="2:6" ht="42" customHeight="1" x14ac:dyDescent="0.45">
      <c r="B78" s="86" t="s">
        <v>22</v>
      </c>
      <c r="C78" s="87"/>
      <c r="D78" s="87"/>
      <c r="E78" s="87"/>
      <c r="F78" s="88"/>
    </row>
    <row r="79" spans="2:6" ht="21" customHeight="1" x14ac:dyDescent="0.45">
      <c r="B79" s="86"/>
      <c r="C79" s="87"/>
      <c r="D79" s="87"/>
      <c r="E79" s="87"/>
      <c r="F79" s="88"/>
    </row>
    <row r="80" spans="2:6" ht="42" customHeight="1" x14ac:dyDescent="0.45">
      <c r="B80" s="86"/>
      <c r="C80" s="87"/>
      <c r="D80" s="87"/>
      <c r="E80" s="87"/>
      <c r="F80" s="88"/>
    </row>
    <row r="81" spans="2:6" ht="21" customHeight="1" x14ac:dyDescent="0.45">
      <c r="B81" s="86"/>
      <c r="C81" s="87"/>
      <c r="D81" s="87"/>
      <c r="E81" s="87"/>
      <c r="F81" s="88"/>
    </row>
    <row r="82" spans="2:6" ht="42" customHeight="1" x14ac:dyDescent="0.45">
      <c r="B82" s="86"/>
      <c r="C82" s="87"/>
      <c r="D82" s="87"/>
      <c r="E82" s="87"/>
      <c r="F82" s="88"/>
    </row>
    <row r="83" spans="2:6" ht="42" customHeight="1" x14ac:dyDescent="0.45">
      <c r="B83" s="86"/>
      <c r="C83" s="87"/>
      <c r="D83" s="87"/>
      <c r="E83" s="87"/>
      <c r="F83" s="88"/>
    </row>
    <row r="84" spans="2:6" ht="21.4" customHeight="1" thickBot="1" x14ac:dyDescent="0.5">
      <c r="B84" s="89"/>
      <c r="C84" s="90"/>
      <c r="D84" s="90"/>
      <c r="E84" s="90"/>
      <c r="F84" s="91"/>
    </row>
    <row r="87" spans="2:6" ht="21.4" thickBot="1" x14ac:dyDescent="0.7"/>
    <row r="88" spans="2:6" ht="63" customHeight="1" x14ac:dyDescent="0.45">
      <c r="B88" s="77" t="s">
        <v>50</v>
      </c>
      <c r="C88" s="78"/>
      <c r="D88" s="78"/>
      <c r="E88" s="78"/>
      <c r="F88" s="79"/>
    </row>
    <row r="89" spans="2:6" ht="94.5" customHeight="1" thickBot="1" x14ac:dyDescent="0.5">
      <c r="B89" s="80" t="s">
        <v>51</v>
      </c>
      <c r="C89" s="81"/>
      <c r="D89" s="81"/>
      <c r="E89" s="81"/>
      <c r="F89" s="82"/>
    </row>
    <row r="90" spans="2:6" x14ac:dyDescent="0.45">
      <c r="B90" s="18" t="s">
        <v>8</v>
      </c>
      <c r="C90" s="17" t="s">
        <v>9</v>
      </c>
      <c r="D90" s="12" t="s">
        <v>10</v>
      </c>
      <c r="E90" s="12" t="s">
        <v>11</v>
      </c>
      <c r="F90" s="13" t="s">
        <v>12</v>
      </c>
    </row>
    <row r="91" spans="2:6" ht="42" x14ac:dyDescent="0.45">
      <c r="B91" s="22" t="s">
        <v>52</v>
      </c>
      <c r="C91" s="25">
        <v>5.0999999999999996</v>
      </c>
      <c r="D91" s="23" t="s">
        <v>53</v>
      </c>
      <c r="E91" s="28" t="s">
        <v>1</v>
      </c>
      <c r="F91" s="22">
        <f t="shared" ref="F91:F98" si="4">IF(E91="Strongly agree",4, IF(E91="Agree",3, IF(E91="Disagree",2, IF(E91="Strongly disagree",1,0))))</f>
        <v>4</v>
      </c>
    </row>
    <row r="92" spans="2:6" ht="42" x14ac:dyDescent="0.45">
      <c r="B92" s="16" t="s">
        <v>52</v>
      </c>
      <c r="C92" s="15">
        <v>5.2</v>
      </c>
      <c r="D92" s="14" t="s">
        <v>54</v>
      </c>
      <c r="E92" s="29" t="s">
        <v>1</v>
      </c>
      <c r="F92" s="16">
        <f t="shared" si="4"/>
        <v>4</v>
      </c>
    </row>
    <row r="93" spans="2:6" ht="42" x14ac:dyDescent="0.45">
      <c r="B93" s="22" t="s">
        <v>52</v>
      </c>
      <c r="C93" s="25">
        <v>5.3</v>
      </c>
      <c r="D93" s="23" t="s">
        <v>55</v>
      </c>
      <c r="E93" s="28" t="s">
        <v>1</v>
      </c>
      <c r="F93" s="22">
        <f t="shared" si="4"/>
        <v>4</v>
      </c>
    </row>
    <row r="94" spans="2:6" ht="42" x14ac:dyDescent="0.45">
      <c r="B94" s="16" t="s">
        <v>52</v>
      </c>
      <c r="C94" s="15">
        <v>5.4</v>
      </c>
      <c r="D94" s="14" t="s">
        <v>56</v>
      </c>
      <c r="E94" s="29" t="s">
        <v>1</v>
      </c>
      <c r="F94" s="16">
        <f t="shared" si="4"/>
        <v>4</v>
      </c>
    </row>
    <row r="95" spans="2:6" ht="42" x14ac:dyDescent="0.45">
      <c r="B95" s="22" t="s">
        <v>52</v>
      </c>
      <c r="C95" s="25">
        <v>5.5</v>
      </c>
      <c r="D95" s="23" t="s">
        <v>57</v>
      </c>
      <c r="E95" s="28" t="s">
        <v>1</v>
      </c>
      <c r="F95" s="22">
        <f t="shared" si="4"/>
        <v>4</v>
      </c>
    </row>
    <row r="96" spans="2:6" ht="42" x14ac:dyDescent="0.45">
      <c r="B96" s="16" t="s">
        <v>52</v>
      </c>
      <c r="C96" s="15">
        <v>5.6</v>
      </c>
      <c r="D96" s="14" t="s">
        <v>58</v>
      </c>
      <c r="E96" s="29" t="s">
        <v>1</v>
      </c>
      <c r="F96" s="16">
        <f t="shared" si="4"/>
        <v>4</v>
      </c>
    </row>
    <row r="97" spans="2:6" ht="63" x14ac:dyDescent="0.45">
      <c r="B97" s="22" t="s">
        <v>52</v>
      </c>
      <c r="C97" s="25">
        <v>5.7</v>
      </c>
      <c r="D97" s="23" t="s">
        <v>59</v>
      </c>
      <c r="E97" s="28" t="s">
        <v>1</v>
      </c>
      <c r="F97" s="22">
        <f t="shared" si="4"/>
        <v>4</v>
      </c>
    </row>
    <row r="98" spans="2:6" ht="42" x14ac:dyDescent="0.45">
      <c r="B98" s="16" t="s">
        <v>52</v>
      </c>
      <c r="C98" s="15">
        <v>5.8</v>
      </c>
      <c r="D98" s="14" t="s">
        <v>60</v>
      </c>
      <c r="E98" s="29" t="s">
        <v>1</v>
      </c>
      <c r="F98" s="16">
        <f t="shared" si="4"/>
        <v>4</v>
      </c>
    </row>
    <row r="99" spans="2:6" x14ac:dyDescent="0.45">
      <c r="B99" s="77" t="s">
        <v>21</v>
      </c>
      <c r="C99" s="78"/>
      <c r="D99" s="78"/>
      <c r="E99" s="78"/>
      <c r="F99" s="79"/>
    </row>
    <row r="100" spans="2:6" ht="21" customHeight="1" x14ac:dyDescent="0.45">
      <c r="B100" s="86" t="s">
        <v>22</v>
      </c>
      <c r="C100" s="87"/>
      <c r="D100" s="87"/>
      <c r="E100" s="87"/>
      <c r="F100" s="88"/>
    </row>
    <row r="101" spans="2:6" ht="53.65" customHeight="1" x14ac:dyDescent="0.45">
      <c r="B101" s="86"/>
      <c r="C101" s="87"/>
      <c r="D101" s="87"/>
      <c r="E101" s="87"/>
      <c r="F101" s="88"/>
    </row>
    <row r="102" spans="2:6" ht="14.25" customHeight="1" x14ac:dyDescent="0.45">
      <c r="B102" s="86"/>
      <c r="C102" s="87"/>
      <c r="D102" s="87"/>
      <c r="E102" s="87"/>
      <c r="F102" s="88"/>
    </row>
    <row r="103" spans="2:6" ht="42" customHeight="1" x14ac:dyDescent="0.45">
      <c r="B103" s="86"/>
      <c r="C103" s="87"/>
      <c r="D103" s="87"/>
      <c r="E103" s="87"/>
      <c r="F103" s="88"/>
    </row>
    <row r="104" spans="2:6" ht="42" customHeight="1" x14ac:dyDescent="0.45">
      <c r="B104" s="86"/>
      <c r="C104" s="87"/>
      <c r="D104" s="87"/>
      <c r="E104" s="87"/>
      <c r="F104" s="88"/>
    </row>
    <row r="105" spans="2:6" ht="42" customHeight="1" x14ac:dyDescent="0.45">
      <c r="B105" s="86"/>
      <c r="C105" s="87"/>
      <c r="D105" s="87"/>
      <c r="E105" s="87"/>
      <c r="F105" s="88"/>
    </row>
    <row r="106" spans="2:6" ht="42" customHeight="1" thickBot="1" x14ac:dyDescent="0.5">
      <c r="B106" s="89"/>
      <c r="C106" s="90"/>
      <c r="D106" s="90"/>
      <c r="E106" s="90"/>
      <c r="F106" s="91"/>
    </row>
    <row r="109" spans="2:6" ht="21.4" thickBot="1" x14ac:dyDescent="0.7"/>
    <row r="110" spans="2:6" ht="42" customHeight="1" x14ac:dyDescent="0.45">
      <c r="B110" s="77" t="s">
        <v>61</v>
      </c>
      <c r="C110" s="78"/>
      <c r="D110" s="78"/>
      <c r="E110" s="78"/>
      <c r="F110" s="79"/>
    </row>
    <row r="111" spans="2:6" ht="147" customHeight="1" thickBot="1" x14ac:dyDescent="0.5">
      <c r="B111" s="80" t="s">
        <v>62</v>
      </c>
      <c r="C111" s="81"/>
      <c r="D111" s="81"/>
      <c r="E111" s="81"/>
      <c r="F111" s="82"/>
    </row>
    <row r="112" spans="2:6" x14ac:dyDescent="0.45">
      <c r="B112" s="18" t="s">
        <v>8</v>
      </c>
      <c r="C112" s="17" t="s">
        <v>9</v>
      </c>
      <c r="D112" s="12" t="s">
        <v>10</v>
      </c>
      <c r="E112" s="12" t="s">
        <v>11</v>
      </c>
      <c r="F112" s="13" t="s">
        <v>12</v>
      </c>
    </row>
    <row r="113" spans="2:6" ht="42" x14ac:dyDescent="0.45">
      <c r="B113" s="22" t="s">
        <v>63</v>
      </c>
      <c r="C113" s="25">
        <v>6.1</v>
      </c>
      <c r="D113" s="23" t="s">
        <v>64</v>
      </c>
      <c r="E113" s="28" t="s">
        <v>2</v>
      </c>
      <c r="F113" s="22">
        <f t="shared" ref="F113:F119" si="5">IF(E113="Strongly agree",4, IF(E113="Agree",3, IF(E113="Disagree",2, IF(E113="Strongly disagree",1,0))))</f>
        <v>3</v>
      </c>
    </row>
    <row r="114" spans="2:6" ht="42" x14ac:dyDescent="0.45">
      <c r="B114" s="16" t="s">
        <v>63</v>
      </c>
      <c r="C114" s="15">
        <v>6.2</v>
      </c>
      <c r="D114" s="14" t="s">
        <v>65</v>
      </c>
      <c r="E114" s="29" t="s">
        <v>2</v>
      </c>
      <c r="F114" s="16">
        <f t="shared" si="5"/>
        <v>3</v>
      </c>
    </row>
    <row r="115" spans="2:6" ht="42" x14ac:dyDescent="0.45">
      <c r="B115" s="22" t="s">
        <v>63</v>
      </c>
      <c r="C115" s="25">
        <v>6.3</v>
      </c>
      <c r="D115" s="23" t="s">
        <v>66</v>
      </c>
      <c r="E115" s="28" t="s">
        <v>2</v>
      </c>
      <c r="F115" s="22">
        <f t="shared" si="5"/>
        <v>3</v>
      </c>
    </row>
    <row r="116" spans="2:6" ht="42" x14ac:dyDescent="0.45">
      <c r="B116" s="16" t="s">
        <v>63</v>
      </c>
      <c r="C116" s="15">
        <v>6.4</v>
      </c>
      <c r="D116" s="14" t="s">
        <v>67</v>
      </c>
      <c r="E116" s="29" t="s">
        <v>2</v>
      </c>
      <c r="F116" s="16">
        <f t="shared" si="5"/>
        <v>3</v>
      </c>
    </row>
    <row r="117" spans="2:6" ht="42" x14ac:dyDescent="0.45">
      <c r="B117" s="22" t="s">
        <v>63</v>
      </c>
      <c r="C117" s="25">
        <v>6.5</v>
      </c>
      <c r="D117" s="23" t="s">
        <v>68</v>
      </c>
      <c r="E117" s="28" t="s">
        <v>2</v>
      </c>
      <c r="F117" s="22">
        <f t="shared" si="5"/>
        <v>3</v>
      </c>
    </row>
    <row r="118" spans="2:6" ht="42" x14ac:dyDescent="0.45">
      <c r="B118" s="16" t="s">
        <v>63</v>
      </c>
      <c r="C118" s="15">
        <v>6.6</v>
      </c>
      <c r="D118" s="14" t="s">
        <v>69</v>
      </c>
      <c r="E118" s="29" t="s">
        <v>2</v>
      </c>
      <c r="F118" s="16">
        <f t="shared" si="5"/>
        <v>3</v>
      </c>
    </row>
    <row r="119" spans="2:6" ht="42" x14ac:dyDescent="0.45">
      <c r="B119" s="22" t="s">
        <v>63</v>
      </c>
      <c r="C119" s="25">
        <v>6.7</v>
      </c>
      <c r="D119" s="23" t="s">
        <v>70</v>
      </c>
      <c r="E119" s="28" t="s">
        <v>2</v>
      </c>
      <c r="F119" s="22">
        <f t="shared" si="5"/>
        <v>3</v>
      </c>
    </row>
    <row r="120" spans="2:6" x14ac:dyDescent="0.45">
      <c r="B120" s="77" t="s">
        <v>21</v>
      </c>
      <c r="C120" s="78"/>
      <c r="D120" s="78"/>
      <c r="E120" s="78"/>
      <c r="F120" s="79"/>
    </row>
    <row r="121" spans="2:6" ht="14.25" customHeight="1" x14ac:dyDescent="0.45">
      <c r="B121" s="86" t="s">
        <v>22</v>
      </c>
      <c r="C121" s="87"/>
      <c r="D121" s="87"/>
      <c r="E121" s="87"/>
      <c r="F121" s="88"/>
    </row>
    <row r="122" spans="2:6" ht="14.25" customHeight="1" x14ac:dyDescent="0.45">
      <c r="B122" s="86"/>
      <c r="C122" s="87"/>
      <c r="D122" s="87"/>
      <c r="E122" s="87"/>
      <c r="F122" s="88"/>
    </row>
    <row r="123" spans="2:6" ht="14.25" customHeight="1" x14ac:dyDescent="0.45">
      <c r="B123" s="86"/>
      <c r="C123" s="87"/>
      <c r="D123" s="87"/>
      <c r="E123" s="87"/>
      <c r="F123" s="88"/>
    </row>
    <row r="124" spans="2:6" ht="21" customHeight="1" x14ac:dyDescent="0.45">
      <c r="B124" s="86"/>
      <c r="C124" s="87"/>
      <c r="D124" s="87"/>
      <c r="E124" s="87"/>
      <c r="F124" s="88"/>
    </row>
    <row r="125" spans="2:6" ht="48" customHeight="1" x14ac:dyDescent="0.45">
      <c r="B125" s="86"/>
      <c r="C125" s="87"/>
      <c r="D125" s="87"/>
      <c r="E125" s="87"/>
      <c r="F125" s="88"/>
    </row>
    <row r="126" spans="2:6" ht="14.25" customHeight="1" x14ac:dyDescent="0.45">
      <c r="B126" s="86"/>
      <c r="C126" s="87"/>
      <c r="D126" s="87"/>
      <c r="E126" s="87"/>
      <c r="F126" s="88"/>
    </row>
    <row r="127" spans="2:6" ht="14.65" customHeight="1" thickBot="1" x14ac:dyDescent="0.5">
      <c r="B127" s="89"/>
      <c r="C127" s="90"/>
      <c r="D127" s="90"/>
      <c r="E127" s="90"/>
      <c r="F127" s="91"/>
    </row>
    <row r="130" spans="2:6" ht="21.4" thickBot="1" x14ac:dyDescent="0.7"/>
    <row r="131" spans="2:6" x14ac:dyDescent="0.45">
      <c r="B131" s="77" t="s">
        <v>71</v>
      </c>
      <c r="C131" s="78"/>
      <c r="D131" s="78"/>
      <c r="E131" s="78"/>
      <c r="F131" s="79"/>
    </row>
    <row r="132" spans="2:6" ht="72" customHeight="1" thickBot="1" x14ac:dyDescent="0.5">
      <c r="B132" s="80" t="s">
        <v>72</v>
      </c>
      <c r="C132" s="81"/>
      <c r="D132" s="81"/>
      <c r="E132" s="81"/>
      <c r="F132" s="82"/>
    </row>
    <row r="133" spans="2:6" x14ac:dyDescent="0.45">
      <c r="B133" s="18" t="s">
        <v>8</v>
      </c>
      <c r="C133" s="17" t="s">
        <v>9</v>
      </c>
      <c r="D133" s="12" t="s">
        <v>10</v>
      </c>
      <c r="E133" s="12" t="s">
        <v>11</v>
      </c>
      <c r="F133" s="13" t="s">
        <v>12</v>
      </c>
    </row>
    <row r="134" spans="2:6" ht="101.25" customHeight="1" x14ac:dyDescent="0.45">
      <c r="B134" s="22" t="s">
        <v>73</v>
      </c>
      <c r="C134" s="25">
        <v>7.1</v>
      </c>
      <c r="D134" s="23" t="s">
        <v>74</v>
      </c>
      <c r="E134" s="28" t="s">
        <v>2</v>
      </c>
      <c r="F134" s="22">
        <f t="shared" ref="F134:F138" si="6">IF(E134="Strongly agree",4, IF(E134="Agree",3, IF(E134="Disagree",2, IF(E134="Strongly disagree",1,0))))</f>
        <v>3</v>
      </c>
    </row>
    <row r="135" spans="2:6" ht="90.75" customHeight="1" x14ac:dyDescent="0.45">
      <c r="B135" s="16" t="s">
        <v>73</v>
      </c>
      <c r="C135" s="15">
        <v>7.2</v>
      </c>
      <c r="D135" s="14" t="s">
        <v>75</v>
      </c>
      <c r="E135" s="29" t="s">
        <v>5</v>
      </c>
      <c r="F135" s="16">
        <f t="shared" si="6"/>
        <v>0</v>
      </c>
    </row>
    <row r="136" spans="2:6" ht="69" customHeight="1" x14ac:dyDescent="0.45">
      <c r="B136" s="22" t="s">
        <v>73</v>
      </c>
      <c r="C136" s="25">
        <v>7.3</v>
      </c>
      <c r="D136" s="23" t="s">
        <v>76</v>
      </c>
      <c r="E136" s="28" t="s">
        <v>5</v>
      </c>
      <c r="F136" s="22">
        <f t="shared" si="6"/>
        <v>0</v>
      </c>
    </row>
    <row r="137" spans="2:6" ht="79.5" customHeight="1" x14ac:dyDescent="0.45">
      <c r="B137" s="16" t="s">
        <v>73</v>
      </c>
      <c r="C137" s="15">
        <v>7.4</v>
      </c>
      <c r="D137" s="14" t="s">
        <v>77</v>
      </c>
      <c r="E137" s="29" t="s">
        <v>3</v>
      </c>
      <c r="F137" s="16">
        <f t="shared" si="6"/>
        <v>2</v>
      </c>
    </row>
    <row r="138" spans="2:6" ht="82.15" customHeight="1" thickBot="1" x14ac:dyDescent="0.5">
      <c r="B138" s="22" t="s">
        <v>73</v>
      </c>
      <c r="C138" s="25">
        <v>7.5</v>
      </c>
      <c r="D138" s="23" t="s">
        <v>78</v>
      </c>
      <c r="E138" s="28" t="s">
        <v>2</v>
      </c>
      <c r="F138" s="22">
        <f t="shared" si="6"/>
        <v>3</v>
      </c>
    </row>
    <row r="139" spans="2:6" x14ac:dyDescent="0.45">
      <c r="B139" s="77" t="s">
        <v>21</v>
      </c>
      <c r="C139" s="78"/>
      <c r="D139" s="78"/>
      <c r="E139" s="78"/>
      <c r="F139" s="79"/>
    </row>
    <row r="140" spans="2:6" ht="14.25" customHeight="1" x14ac:dyDescent="0.45">
      <c r="B140" s="86" t="s">
        <v>22</v>
      </c>
      <c r="C140" s="87"/>
      <c r="D140" s="87"/>
      <c r="E140" s="87"/>
      <c r="F140" s="88"/>
    </row>
    <row r="141" spans="2:6" ht="14.25" customHeight="1" x14ac:dyDescent="0.45">
      <c r="B141" s="86"/>
      <c r="C141" s="87"/>
      <c r="D141" s="87"/>
      <c r="E141" s="87"/>
      <c r="F141" s="88"/>
    </row>
    <row r="142" spans="2:6" ht="14.25" customHeight="1" x14ac:dyDescent="0.45">
      <c r="B142" s="86"/>
      <c r="C142" s="87"/>
      <c r="D142" s="87"/>
      <c r="E142" s="87"/>
      <c r="F142" s="88"/>
    </row>
    <row r="143" spans="2:6" ht="14.25" customHeight="1" x14ac:dyDescent="0.45">
      <c r="B143" s="86"/>
      <c r="C143" s="87"/>
      <c r="D143" s="87"/>
      <c r="E143" s="87"/>
      <c r="F143" s="88"/>
    </row>
    <row r="144" spans="2:6" ht="14.25" customHeight="1" x14ac:dyDescent="0.45">
      <c r="B144" s="86"/>
      <c r="C144" s="87"/>
      <c r="D144" s="87"/>
      <c r="E144" s="87"/>
      <c r="F144" s="88"/>
    </row>
    <row r="145" spans="2:6" ht="14.25" customHeight="1" x14ac:dyDescent="0.45">
      <c r="B145" s="86"/>
      <c r="C145" s="87"/>
      <c r="D145" s="87"/>
      <c r="E145" s="87"/>
      <c r="F145" s="88"/>
    </row>
    <row r="146" spans="2:6" ht="14.65" customHeight="1" thickBot="1" x14ac:dyDescent="0.5">
      <c r="B146" s="89"/>
      <c r="C146" s="90"/>
      <c r="D146" s="90"/>
      <c r="E146" s="90"/>
      <c r="F146" s="91"/>
    </row>
    <row r="149" spans="2:6" ht="21.4" thickBot="1" x14ac:dyDescent="0.7"/>
    <row r="150" spans="2:6" x14ac:dyDescent="0.45">
      <c r="B150" s="77" t="s">
        <v>79</v>
      </c>
      <c r="C150" s="78"/>
      <c r="D150" s="78"/>
      <c r="E150" s="78"/>
      <c r="F150" s="79"/>
    </row>
    <row r="151" spans="2:6" ht="92.25" customHeight="1" thickBot="1" x14ac:dyDescent="0.5">
      <c r="B151" s="80" t="s">
        <v>80</v>
      </c>
      <c r="C151" s="81"/>
      <c r="D151" s="81"/>
      <c r="E151" s="81"/>
      <c r="F151" s="82"/>
    </row>
    <row r="152" spans="2:6" x14ac:dyDescent="0.45">
      <c r="B152" s="18" t="s">
        <v>8</v>
      </c>
      <c r="C152" s="17" t="s">
        <v>9</v>
      </c>
      <c r="D152" s="12" t="s">
        <v>10</v>
      </c>
      <c r="E152" s="12" t="s">
        <v>11</v>
      </c>
      <c r="F152" s="13" t="s">
        <v>12</v>
      </c>
    </row>
    <row r="153" spans="2:6" x14ac:dyDescent="0.45">
      <c r="B153" s="22" t="s">
        <v>81</v>
      </c>
      <c r="C153" s="25">
        <v>8.1</v>
      </c>
      <c r="D153" s="23" t="s">
        <v>82</v>
      </c>
      <c r="E153" s="28" t="s">
        <v>2</v>
      </c>
      <c r="F153" s="22">
        <f t="shared" ref="F153:F157" si="7">IF(E153="Strongly agree",4, IF(E153="Agree",3, IF(E153="Disagree",2, IF(E153="Strongly disagree",1,0))))</f>
        <v>3</v>
      </c>
    </row>
    <row r="154" spans="2:6" ht="51" customHeight="1" x14ac:dyDescent="0.45">
      <c r="B154" s="16" t="s">
        <v>81</v>
      </c>
      <c r="C154" s="15">
        <v>8.1999999999999993</v>
      </c>
      <c r="D154" s="14" t="s">
        <v>83</v>
      </c>
      <c r="E154" s="29" t="s">
        <v>4</v>
      </c>
      <c r="F154" s="16">
        <f t="shared" si="7"/>
        <v>1</v>
      </c>
    </row>
    <row r="155" spans="2:6" ht="42" x14ac:dyDescent="0.45">
      <c r="B155" s="22" t="s">
        <v>81</v>
      </c>
      <c r="C155" s="25">
        <v>8.3000000000000007</v>
      </c>
      <c r="D155" s="23" t="s">
        <v>84</v>
      </c>
      <c r="E155" s="28" t="s">
        <v>4</v>
      </c>
      <c r="F155" s="22">
        <f t="shared" si="7"/>
        <v>1</v>
      </c>
    </row>
    <row r="156" spans="2:6" ht="42" x14ac:dyDescent="0.45">
      <c r="B156" s="16" t="s">
        <v>81</v>
      </c>
      <c r="C156" s="15">
        <v>8.4</v>
      </c>
      <c r="D156" s="14" t="s">
        <v>85</v>
      </c>
      <c r="E156" s="29" t="s">
        <v>4</v>
      </c>
      <c r="F156" s="16">
        <f t="shared" si="7"/>
        <v>1</v>
      </c>
    </row>
    <row r="157" spans="2:6" ht="42.4" thickBot="1" x14ac:dyDescent="0.5">
      <c r="B157" s="22" t="s">
        <v>81</v>
      </c>
      <c r="C157" s="25">
        <v>8.5</v>
      </c>
      <c r="D157" s="23" t="s">
        <v>86</v>
      </c>
      <c r="E157" s="28" t="s">
        <v>4</v>
      </c>
      <c r="F157" s="22">
        <f t="shared" si="7"/>
        <v>1</v>
      </c>
    </row>
    <row r="158" spans="2:6" x14ac:dyDescent="0.45">
      <c r="B158" s="77" t="s">
        <v>21</v>
      </c>
      <c r="C158" s="78"/>
      <c r="D158" s="78"/>
      <c r="E158" s="78"/>
      <c r="F158" s="79"/>
    </row>
    <row r="159" spans="2:6" ht="14.25" customHeight="1" x14ac:dyDescent="0.45">
      <c r="B159" s="86" t="s">
        <v>22</v>
      </c>
      <c r="C159" s="87"/>
      <c r="D159" s="87"/>
      <c r="E159" s="87"/>
      <c r="F159" s="88"/>
    </row>
    <row r="160" spans="2:6" ht="14.25" customHeight="1" x14ac:dyDescent="0.45">
      <c r="B160" s="86"/>
      <c r="C160" s="87"/>
      <c r="D160" s="87"/>
      <c r="E160" s="87"/>
      <c r="F160" s="88"/>
    </row>
    <row r="161" spans="2:6" ht="14.25" customHeight="1" x14ac:dyDescent="0.45">
      <c r="B161" s="86"/>
      <c r="C161" s="87"/>
      <c r="D161" s="87"/>
      <c r="E161" s="87"/>
      <c r="F161" s="88"/>
    </row>
    <row r="162" spans="2:6" ht="14.25" customHeight="1" x14ac:dyDescent="0.45">
      <c r="B162" s="86"/>
      <c r="C162" s="87"/>
      <c r="D162" s="87"/>
      <c r="E162" s="87"/>
      <c r="F162" s="88"/>
    </row>
    <row r="163" spans="2:6" ht="14.25" customHeight="1" x14ac:dyDescent="0.45">
      <c r="B163" s="86"/>
      <c r="C163" s="87"/>
      <c r="D163" s="87"/>
      <c r="E163" s="87"/>
      <c r="F163" s="88"/>
    </row>
    <row r="164" spans="2:6" ht="14.25" customHeight="1" x14ac:dyDescent="0.45">
      <c r="B164" s="86"/>
      <c r="C164" s="87"/>
      <c r="D164" s="87"/>
      <c r="E164" s="87"/>
      <c r="F164" s="88"/>
    </row>
    <row r="165" spans="2:6" ht="14.65" customHeight="1" thickBot="1" x14ac:dyDescent="0.5">
      <c r="B165" s="89"/>
      <c r="C165" s="90"/>
      <c r="D165" s="90"/>
      <c r="E165" s="90"/>
      <c r="F165" s="91"/>
    </row>
    <row r="168" spans="2:6" ht="21.4" thickBot="1" x14ac:dyDescent="0.7"/>
    <row r="169" spans="2:6" ht="21" customHeight="1" x14ac:dyDescent="0.45">
      <c r="B169" s="77" t="s">
        <v>87</v>
      </c>
      <c r="C169" s="78"/>
      <c r="D169" s="78"/>
      <c r="E169" s="78"/>
      <c r="F169" s="79"/>
    </row>
    <row r="170" spans="2:6" ht="21" customHeight="1" thickBot="1" x14ac:dyDescent="0.5">
      <c r="B170" s="92" t="s">
        <v>88</v>
      </c>
      <c r="C170" s="93"/>
      <c r="D170" s="93"/>
      <c r="E170" s="93"/>
      <c r="F170" s="94"/>
    </row>
    <row r="171" spans="2:6" x14ac:dyDescent="0.45">
      <c r="B171" s="18" t="s">
        <v>8</v>
      </c>
      <c r="C171" s="17" t="s">
        <v>9</v>
      </c>
      <c r="D171" s="12" t="s">
        <v>10</v>
      </c>
      <c r="E171" s="12" t="s">
        <v>11</v>
      </c>
      <c r="F171" s="13" t="s">
        <v>12</v>
      </c>
    </row>
    <row r="172" spans="2:6" ht="42" x14ac:dyDescent="0.45">
      <c r="B172" s="21" t="s">
        <v>89</v>
      </c>
      <c r="C172" s="25">
        <v>9.1</v>
      </c>
      <c r="D172" s="23" t="s">
        <v>90</v>
      </c>
      <c r="E172" s="28" t="s">
        <v>4</v>
      </c>
      <c r="F172" s="22">
        <f t="shared" ref="F172:F179" si="8">IF(E172="Strongly agree",4, IF(E172="Agree",3, IF(E172="Disagree",2, IF(E172="Strongly disagree",1,0))))</f>
        <v>1</v>
      </c>
    </row>
    <row r="173" spans="2:6" ht="42" x14ac:dyDescent="0.45">
      <c r="B173" s="19" t="s">
        <v>89</v>
      </c>
      <c r="C173" s="15">
        <v>9.1999999999999993</v>
      </c>
      <c r="D173" s="14" t="s">
        <v>91</v>
      </c>
      <c r="E173" s="29" t="s">
        <v>4</v>
      </c>
      <c r="F173" s="16">
        <f t="shared" si="8"/>
        <v>1</v>
      </c>
    </row>
    <row r="174" spans="2:6" ht="42" x14ac:dyDescent="0.45">
      <c r="B174" s="21" t="s">
        <v>89</v>
      </c>
      <c r="C174" s="25">
        <v>9.3000000000000007</v>
      </c>
      <c r="D174" s="23" t="s">
        <v>92</v>
      </c>
      <c r="E174" s="28" t="s">
        <v>3</v>
      </c>
      <c r="F174" s="22">
        <f t="shared" si="8"/>
        <v>2</v>
      </c>
    </row>
    <row r="175" spans="2:6" ht="42" x14ac:dyDescent="0.45">
      <c r="B175" s="19" t="s">
        <v>89</v>
      </c>
      <c r="C175" s="15">
        <v>9.4</v>
      </c>
      <c r="D175" s="14" t="s">
        <v>93</v>
      </c>
      <c r="E175" s="29" t="s">
        <v>2</v>
      </c>
      <c r="F175" s="16">
        <f t="shared" si="8"/>
        <v>3</v>
      </c>
    </row>
    <row r="176" spans="2:6" ht="42" x14ac:dyDescent="0.45">
      <c r="B176" s="21" t="s">
        <v>89</v>
      </c>
      <c r="C176" s="25">
        <v>9.5</v>
      </c>
      <c r="D176" s="23" t="s">
        <v>94</v>
      </c>
      <c r="E176" s="28" t="s">
        <v>5</v>
      </c>
      <c r="F176" s="22">
        <f t="shared" si="8"/>
        <v>0</v>
      </c>
    </row>
    <row r="177" spans="2:6" ht="42" x14ac:dyDescent="0.45">
      <c r="B177" s="19" t="s">
        <v>89</v>
      </c>
      <c r="C177" s="15">
        <v>9.6</v>
      </c>
      <c r="D177" s="14" t="s">
        <v>95</v>
      </c>
      <c r="E177" s="29" t="s">
        <v>4</v>
      </c>
      <c r="F177" s="16">
        <f t="shared" si="8"/>
        <v>1</v>
      </c>
    </row>
    <row r="178" spans="2:6" ht="63" x14ac:dyDescent="0.45">
      <c r="B178" s="21" t="s">
        <v>89</v>
      </c>
      <c r="C178" s="25">
        <v>9.6999999999999993</v>
      </c>
      <c r="D178" s="23" t="s">
        <v>96</v>
      </c>
      <c r="E178" s="28" t="s">
        <v>1</v>
      </c>
      <c r="F178" s="22">
        <f t="shared" si="8"/>
        <v>4</v>
      </c>
    </row>
    <row r="179" spans="2:6" ht="42.4" thickBot="1" x14ac:dyDescent="0.5">
      <c r="B179" s="20" t="s">
        <v>89</v>
      </c>
      <c r="C179" s="15">
        <v>9.8000000000000007</v>
      </c>
      <c r="D179" s="14" t="s">
        <v>97</v>
      </c>
      <c r="E179" s="29" t="s">
        <v>1</v>
      </c>
      <c r="F179" s="16">
        <f t="shared" si="8"/>
        <v>4</v>
      </c>
    </row>
    <row r="180" spans="2:6" x14ac:dyDescent="0.45">
      <c r="B180" s="77" t="s">
        <v>21</v>
      </c>
      <c r="C180" s="78"/>
      <c r="D180" s="78"/>
      <c r="E180" s="78"/>
      <c r="F180" s="79"/>
    </row>
    <row r="181" spans="2:6" ht="69" customHeight="1" x14ac:dyDescent="0.45">
      <c r="B181" s="86" t="s">
        <v>22</v>
      </c>
      <c r="C181" s="87"/>
      <c r="D181" s="87"/>
      <c r="E181" s="87"/>
      <c r="F181" s="88"/>
    </row>
    <row r="182" spans="2:6" ht="14.25" customHeight="1" x14ac:dyDescent="0.45">
      <c r="B182" s="86"/>
      <c r="C182" s="87"/>
      <c r="D182" s="87"/>
      <c r="E182" s="87"/>
      <c r="F182" s="88"/>
    </row>
    <row r="183" spans="2:6" ht="14.25" customHeight="1" x14ac:dyDescent="0.45">
      <c r="B183" s="86"/>
      <c r="C183" s="87"/>
      <c r="D183" s="87"/>
      <c r="E183" s="87"/>
      <c r="F183" s="88"/>
    </row>
    <row r="184" spans="2:6" ht="14.25" customHeight="1" x14ac:dyDescent="0.45">
      <c r="B184" s="86"/>
      <c r="C184" s="87"/>
      <c r="D184" s="87"/>
      <c r="E184" s="87"/>
      <c r="F184" s="88"/>
    </row>
    <row r="185" spans="2:6" ht="14.25" customHeight="1" x14ac:dyDescent="0.45">
      <c r="B185" s="86"/>
      <c r="C185" s="87"/>
      <c r="D185" s="87"/>
      <c r="E185" s="87"/>
      <c r="F185" s="88"/>
    </row>
    <row r="186" spans="2:6" ht="14.25" customHeight="1" x14ac:dyDescent="0.45">
      <c r="B186" s="86"/>
      <c r="C186" s="87"/>
      <c r="D186" s="87"/>
      <c r="E186" s="87"/>
      <c r="F186" s="88"/>
    </row>
    <row r="187" spans="2:6" ht="14.65" customHeight="1" thickBot="1" x14ac:dyDescent="0.5">
      <c r="B187" s="89"/>
      <c r="C187" s="90"/>
      <c r="D187" s="90"/>
      <c r="E187" s="90"/>
      <c r="F187" s="91"/>
    </row>
    <row r="190" spans="2:6" ht="21.4" thickBot="1" x14ac:dyDescent="0.7"/>
    <row r="191" spans="2:6" ht="73.5" customHeight="1" x14ac:dyDescent="0.45">
      <c r="B191" s="77" t="s">
        <v>98</v>
      </c>
      <c r="C191" s="78"/>
      <c r="D191" s="78"/>
      <c r="E191" s="78"/>
      <c r="F191" s="79"/>
    </row>
    <row r="192" spans="2:6" ht="57" customHeight="1" thickBot="1" x14ac:dyDescent="0.5">
      <c r="B192" s="92" t="s">
        <v>99</v>
      </c>
      <c r="C192" s="93"/>
      <c r="D192" s="93"/>
      <c r="E192" s="93"/>
      <c r="F192" s="94"/>
    </row>
    <row r="193" spans="2:6" x14ac:dyDescent="0.45">
      <c r="B193" s="18" t="s">
        <v>8</v>
      </c>
      <c r="C193" s="17" t="s">
        <v>9</v>
      </c>
      <c r="D193" s="12" t="s">
        <v>10</v>
      </c>
      <c r="E193" s="12" t="s">
        <v>11</v>
      </c>
      <c r="F193" s="13" t="s">
        <v>12</v>
      </c>
    </row>
    <row r="194" spans="2:6" ht="42" x14ac:dyDescent="0.45">
      <c r="B194" s="31" t="s">
        <v>100</v>
      </c>
      <c r="C194" s="25">
        <v>10.1</v>
      </c>
      <c r="D194" s="23" t="s">
        <v>101</v>
      </c>
      <c r="E194" s="28" t="s">
        <v>1</v>
      </c>
      <c r="F194" s="22">
        <f t="shared" ref="F194:F199" si="9">IF(E194="Strongly agree",4, IF(E194="Agree",3, IF(E194="Disagree",2, IF(E194="Strongly disagree",1,0))))</f>
        <v>4</v>
      </c>
    </row>
    <row r="195" spans="2:6" ht="42" x14ac:dyDescent="0.45">
      <c r="B195" s="30" t="s">
        <v>100</v>
      </c>
      <c r="C195" s="15">
        <v>10.199999999999999</v>
      </c>
      <c r="D195" s="14" t="s">
        <v>102</v>
      </c>
      <c r="E195" s="29" t="s">
        <v>4</v>
      </c>
      <c r="F195" s="16">
        <f t="shared" si="9"/>
        <v>1</v>
      </c>
    </row>
    <row r="196" spans="2:6" ht="42" x14ac:dyDescent="0.45">
      <c r="B196" s="31" t="s">
        <v>100</v>
      </c>
      <c r="C196" s="25">
        <v>10.3</v>
      </c>
      <c r="D196" s="23" t="s">
        <v>103</v>
      </c>
      <c r="E196" s="28" t="s">
        <v>4</v>
      </c>
      <c r="F196" s="22">
        <f t="shared" si="9"/>
        <v>1</v>
      </c>
    </row>
    <row r="197" spans="2:6" ht="42" x14ac:dyDescent="0.45">
      <c r="B197" s="30" t="s">
        <v>100</v>
      </c>
      <c r="C197" s="15">
        <v>10.4</v>
      </c>
      <c r="D197" s="14" t="s">
        <v>104</v>
      </c>
      <c r="E197" s="29" t="s">
        <v>2</v>
      </c>
      <c r="F197" s="16">
        <f t="shared" si="9"/>
        <v>3</v>
      </c>
    </row>
    <row r="198" spans="2:6" ht="42" x14ac:dyDescent="0.45">
      <c r="B198" s="31" t="s">
        <v>100</v>
      </c>
      <c r="C198" s="25">
        <v>10.5</v>
      </c>
      <c r="D198" s="23" t="s">
        <v>105</v>
      </c>
      <c r="E198" s="28" t="s">
        <v>4</v>
      </c>
      <c r="F198" s="22">
        <f t="shared" si="9"/>
        <v>1</v>
      </c>
    </row>
    <row r="199" spans="2:6" ht="42.4" thickBot="1" x14ac:dyDescent="0.5">
      <c r="B199" s="30" t="s">
        <v>100</v>
      </c>
      <c r="C199" s="15">
        <v>10.6</v>
      </c>
      <c r="D199" s="14" t="s">
        <v>106</v>
      </c>
      <c r="E199" s="29" t="s">
        <v>3</v>
      </c>
      <c r="F199" s="16">
        <f t="shared" si="9"/>
        <v>2</v>
      </c>
    </row>
    <row r="200" spans="2:6" x14ac:dyDescent="0.45">
      <c r="B200" s="77" t="s">
        <v>21</v>
      </c>
      <c r="C200" s="78"/>
      <c r="D200" s="78"/>
      <c r="E200" s="78"/>
      <c r="F200" s="79"/>
    </row>
    <row r="201" spans="2:6" ht="14.25" customHeight="1" x14ac:dyDescent="0.45">
      <c r="B201" s="86" t="s">
        <v>22</v>
      </c>
      <c r="C201" s="87"/>
      <c r="D201" s="87"/>
      <c r="E201" s="87"/>
      <c r="F201" s="88"/>
    </row>
    <row r="202" spans="2:6" ht="36" customHeight="1" x14ac:dyDescent="0.45">
      <c r="B202" s="86"/>
      <c r="C202" s="87"/>
      <c r="D202" s="87"/>
      <c r="E202" s="87"/>
      <c r="F202" s="88"/>
    </row>
    <row r="203" spans="2:6" ht="45.75" customHeight="1" x14ac:dyDescent="0.45">
      <c r="B203" s="86"/>
      <c r="C203" s="87"/>
      <c r="D203" s="87"/>
      <c r="E203" s="87"/>
      <c r="F203" s="88"/>
    </row>
    <row r="204" spans="2:6" ht="14.25" customHeight="1" x14ac:dyDescent="0.45">
      <c r="B204" s="86"/>
      <c r="C204" s="87"/>
      <c r="D204" s="87"/>
      <c r="E204" s="87"/>
      <c r="F204" s="88"/>
    </row>
    <row r="205" spans="2:6" ht="14.25" customHeight="1" x14ac:dyDescent="0.45">
      <c r="B205" s="86"/>
      <c r="C205" s="87"/>
      <c r="D205" s="87"/>
      <c r="E205" s="87"/>
      <c r="F205" s="88"/>
    </row>
    <row r="206" spans="2:6" ht="54.4" customHeight="1" x14ac:dyDescent="0.45">
      <c r="B206" s="86"/>
      <c r="C206" s="87"/>
      <c r="D206" s="87"/>
      <c r="E206" s="87"/>
      <c r="F206" s="88"/>
    </row>
    <row r="207" spans="2:6" ht="14.65" customHeight="1" thickBot="1" x14ac:dyDescent="0.5">
      <c r="B207" s="89"/>
      <c r="C207" s="90"/>
      <c r="D207" s="90"/>
      <c r="E207" s="90"/>
      <c r="F207" s="91"/>
    </row>
    <row r="222" ht="57" customHeight="1" x14ac:dyDescent="0.65"/>
    <row r="238" ht="97.15" customHeight="1" x14ac:dyDescent="0.65"/>
  </sheetData>
  <sheetProtection formatCells="0" insertColumns="0" insertRows="0" insertHyperlinks="0" deleteColumns="0" deleteRows="0" sort="0"/>
  <mergeCells count="41">
    <mergeCell ref="B191:F191"/>
    <mergeCell ref="B192:F192"/>
    <mergeCell ref="B200:F200"/>
    <mergeCell ref="B201:F207"/>
    <mergeCell ref="B99:F99"/>
    <mergeCell ref="B100:F106"/>
    <mergeCell ref="B110:F110"/>
    <mergeCell ref="B111:F111"/>
    <mergeCell ref="B120:F120"/>
    <mergeCell ref="B140:F146"/>
    <mergeCell ref="B150:F150"/>
    <mergeCell ref="B151:F151"/>
    <mergeCell ref="B158:F158"/>
    <mergeCell ref="B159:F165"/>
    <mergeCell ref="B169:F169"/>
    <mergeCell ref="B170:F170"/>
    <mergeCell ref="B78:F84"/>
    <mergeCell ref="B88:F88"/>
    <mergeCell ref="B89:F89"/>
    <mergeCell ref="B180:F180"/>
    <mergeCell ref="B181:F187"/>
    <mergeCell ref="B121:F127"/>
    <mergeCell ref="B131:F131"/>
    <mergeCell ref="B132:F132"/>
    <mergeCell ref="B139:F139"/>
    <mergeCell ref="B56:F56"/>
    <mergeCell ref="B57:F63"/>
    <mergeCell ref="B67:F67"/>
    <mergeCell ref="B68:F68"/>
    <mergeCell ref="B77:F77"/>
    <mergeCell ref="B48:F48"/>
    <mergeCell ref="B28:F28"/>
    <mergeCell ref="B29:F29"/>
    <mergeCell ref="B36:F36"/>
    <mergeCell ref="B37:F43"/>
    <mergeCell ref="B47:F47"/>
    <mergeCell ref="C2:C6"/>
    <mergeCell ref="B8:F8"/>
    <mergeCell ref="B9:F9"/>
    <mergeCell ref="B18:F18"/>
    <mergeCell ref="B19:F25"/>
  </mergeCells>
  <dataValidations xWindow="917" yWindow="633" count="1">
    <dataValidation type="list" allowBlank="1" showInputMessage="1" showErrorMessage="1" prompt="Select an answer from the dropdown" sqref="E50:E55 E134:E138 E70:E76 E153:E157 E91:E98 E194:E199 E172:E179 E113:E119 E31:E35 D27 E11:E17" xr:uid="{AEE51D98-CB75-47D1-8022-5CA0C2EEBCB7}">
      <formula1>$D$2:$D$6</formula1>
    </dataValidation>
  </dataValidations>
  <pageMargins left="0.7" right="0.7" top="0.75" bottom="0.75" header="0.3" footer="0.3"/>
  <drawing r:id="rId1"/>
  <tableParts count="10">
    <tablePart r:id="rId2"/>
    <tablePart r:id="rId3"/>
    <tablePart r:id="rId4"/>
    <tablePart r:id="rId5"/>
    <tablePart r:id="rId6"/>
    <tablePart r:id="rId7"/>
    <tablePart r:id="rId8"/>
    <tablePart r:id="rId9"/>
    <tablePart r:id="rId10"/>
    <tablePart r:id="rId1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8314-7893-42B2-8352-F7664D395501}">
  <sheetPr>
    <tabColor rgb="FFC00000"/>
  </sheetPr>
  <dimension ref="A3:A7"/>
  <sheetViews>
    <sheetView zoomScale="77" workbookViewId="0">
      <selection activeCell="A3" sqref="A3"/>
    </sheetView>
  </sheetViews>
  <sheetFormatPr defaultRowHeight="14.25" x14ac:dyDescent="0.45"/>
  <cols>
    <col min="1" max="1" width="15.265625" customWidth="1"/>
    <col min="2" max="2" width="9.86328125" bestFit="1" customWidth="1"/>
  </cols>
  <sheetData>
    <row r="3" spans="1:1" x14ac:dyDescent="0.45">
      <c r="A3" t="s">
        <v>107</v>
      </c>
    </row>
    <row r="4" spans="1:1" x14ac:dyDescent="0.45">
      <c r="A4" s="10" t="s">
        <v>108</v>
      </c>
    </row>
    <row r="5" spans="1:1" x14ac:dyDescent="0.45">
      <c r="A5" s="10" t="s">
        <v>109</v>
      </c>
    </row>
    <row r="6" spans="1:1" x14ac:dyDescent="0.45">
      <c r="A6" s="10" t="s">
        <v>109</v>
      </c>
    </row>
    <row r="7" spans="1:1" x14ac:dyDescent="0.45">
      <c r="A7" s="10" t="s">
        <v>110</v>
      </c>
    </row>
  </sheetData>
  <sheetProtection algorithmName="SHA-512" hashValue="+VuZE1kAYAtqLw3ajfC1xj34pDw1hfWb4v6F3DAXrbLTKI7HXCILpJVvV5UcLNEMgNG26AkQtjbp6WMXx08QmA==" saltValue="Y425K2jzAe0MHWX/FuZRkg==" spinCount="100000" sheet="1" objects="1" scenarios="1"/>
  <hyperlinks>
    <hyperlink ref="A4" location="'Overall Approach'!A1" display="Overall Approach" xr:uid="{130DB66D-6CBE-4B15-8CF4-2F699C2B47BC}"/>
    <hyperlink ref="A5" location="'SAgree&amp;Agree'!A1" display="Sagree&amp;Agree" xr:uid="{81DDC299-1EC3-4091-AC98-118A3AAE7B2F}"/>
    <hyperlink ref="A6" location="'SDisagree&amp;Disagree'!A1" display="Sagree&amp;Agree" xr:uid="{FDDE8ADD-4459-449E-9F8D-5A6C534152B8}"/>
    <hyperlink ref="A7" location="Summary!A1" display="Summary" xr:uid="{B6A6817A-FB6B-4030-A345-A3DAF216BB1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5DA7C-ABA6-4E44-9521-1FDC54AE53C5}">
  <dimension ref="B1:E14"/>
  <sheetViews>
    <sheetView zoomScale="70" zoomScaleNormal="70" workbookViewId="0">
      <selection activeCell="E12" sqref="E12"/>
    </sheetView>
  </sheetViews>
  <sheetFormatPr defaultRowHeight="14.25" x14ac:dyDescent="0.45"/>
  <cols>
    <col min="2" max="2" width="17.3984375" bestFit="1" customWidth="1"/>
    <col min="3" max="3" width="75" customWidth="1"/>
    <col min="4" max="4" width="109.86328125" customWidth="1"/>
    <col min="5" max="5" width="18" bestFit="1" customWidth="1"/>
  </cols>
  <sheetData>
    <row r="1" spans="2:5" ht="14.65" thickBot="1" x14ac:dyDescent="0.5"/>
    <row r="2" spans="2:5" ht="21" customHeight="1" thickBot="1" x14ac:dyDescent="0.5">
      <c r="B2" s="95" t="s">
        <v>111</v>
      </c>
      <c r="C2" s="96"/>
      <c r="D2" s="96"/>
      <c r="E2" s="97"/>
    </row>
    <row r="3" spans="2:5" ht="21.4" thickBot="1" x14ac:dyDescent="0.5">
      <c r="B3" s="98"/>
      <c r="C3" s="99"/>
      <c r="D3" s="99"/>
      <c r="E3" s="100"/>
    </row>
    <row r="4" spans="2:5" ht="21.4" thickBot="1" x14ac:dyDescent="0.5">
      <c r="B4" s="37" t="s">
        <v>112</v>
      </c>
      <c r="C4" s="38" t="s">
        <v>8</v>
      </c>
      <c r="D4" s="39" t="s">
        <v>113</v>
      </c>
      <c r="E4" s="40" t="s">
        <v>114</v>
      </c>
    </row>
    <row r="5" spans="2:5" ht="96.75" customHeight="1" x14ac:dyDescent="0.45">
      <c r="B5" s="25">
        <v>1</v>
      </c>
      <c r="C5" s="23" t="s">
        <v>6</v>
      </c>
      <c r="D5" s="23" t="s">
        <v>7</v>
      </c>
      <c r="E5" s="32">
        <f>AVERAGEIF(risk1[Score], "&lt;&gt;0")</f>
        <v>3</v>
      </c>
    </row>
    <row r="6" spans="2:5" ht="63" x14ac:dyDescent="0.45">
      <c r="B6" s="15">
        <v>2</v>
      </c>
      <c r="C6" s="14" t="s">
        <v>23</v>
      </c>
      <c r="D6" s="14" t="s">
        <v>24</v>
      </c>
      <c r="E6" s="33">
        <f>AVERAGEIF(risk2[Score], "&lt;&gt;0")</f>
        <v>2</v>
      </c>
    </row>
    <row r="7" spans="2:5" ht="63" x14ac:dyDescent="0.45">
      <c r="B7" s="25">
        <v>3</v>
      </c>
      <c r="C7" s="23" t="s">
        <v>31</v>
      </c>
      <c r="D7" s="23" t="s">
        <v>32</v>
      </c>
      <c r="E7" s="32">
        <f>AVERAGEIF(risk3[Score], "&lt;&gt;0")</f>
        <v>4</v>
      </c>
    </row>
    <row r="8" spans="2:5" ht="42" x14ac:dyDescent="0.45">
      <c r="B8" s="15">
        <v>4</v>
      </c>
      <c r="C8" s="14" t="s">
        <v>40</v>
      </c>
      <c r="D8" s="14" t="s">
        <v>41</v>
      </c>
      <c r="E8" s="33">
        <f>AVERAGEIF(risk4[Score], "&lt;&gt;0")</f>
        <v>1.2857142857142858</v>
      </c>
    </row>
    <row r="9" spans="2:5" ht="42" x14ac:dyDescent="0.45">
      <c r="B9" s="25">
        <v>5</v>
      </c>
      <c r="C9" s="23" t="s">
        <v>50</v>
      </c>
      <c r="D9" s="23" t="s">
        <v>51</v>
      </c>
      <c r="E9" s="32">
        <f>AVERAGEIF(risk5[Score], "&lt;&gt;0")</f>
        <v>4</v>
      </c>
    </row>
    <row r="10" spans="2:5" ht="42" x14ac:dyDescent="0.45">
      <c r="B10" s="15">
        <v>6</v>
      </c>
      <c r="C10" s="14" t="s">
        <v>61</v>
      </c>
      <c r="D10" s="14" t="s">
        <v>62</v>
      </c>
      <c r="E10" s="33">
        <f>AVERAGEIF(risk6[Score], "&lt;&gt;0")</f>
        <v>3</v>
      </c>
    </row>
    <row r="11" spans="2:5" ht="42" x14ac:dyDescent="0.45">
      <c r="B11" s="25">
        <v>7</v>
      </c>
      <c r="C11" s="23" t="s">
        <v>71</v>
      </c>
      <c r="D11" s="23" t="s">
        <v>72</v>
      </c>
      <c r="E11" s="32">
        <f>AVERAGEIF(risk7[Score], "&lt;&gt;0")</f>
        <v>2.6666666666666665</v>
      </c>
    </row>
    <row r="12" spans="2:5" ht="63" x14ac:dyDescent="0.45">
      <c r="B12" s="15">
        <v>8</v>
      </c>
      <c r="C12" s="14" t="s">
        <v>79</v>
      </c>
      <c r="D12" s="14" t="s">
        <v>80</v>
      </c>
      <c r="E12" s="33">
        <f>AVERAGEIF(risk8[Score], "&lt;&gt;0")</f>
        <v>1.4</v>
      </c>
    </row>
    <row r="13" spans="2:5" ht="42" x14ac:dyDescent="0.45">
      <c r="B13" s="25">
        <v>9</v>
      </c>
      <c r="C13" s="23" t="s">
        <v>87</v>
      </c>
      <c r="D13" s="23" t="s">
        <v>88</v>
      </c>
      <c r="E13" s="32">
        <f>AVERAGEIF(risk9[Score], "&lt;&gt;0")</f>
        <v>2.2857142857142856</v>
      </c>
    </row>
    <row r="14" spans="2:5" ht="42.4" thickBot="1" x14ac:dyDescent="0.5">
      <c r="B14" s="34">
        <v>10</v>
      </c>
      <c r="C14" s="35" t="s">
        <v>98</v>
      </c>
      <c r="D14" s="35" t="s">
        <v>99</v>
      </c>
      <c r="E14" s="36">
        <f>AVERAGEIF(risk10[Score], "&lt;&gt;0")</f>
        <v>2</v>
      </c>
    </row>
  </sheetData>
  <sheetProtection formatCells="0" formatColumns="0" formatRows="0" insertColumns="0" insertRows="0" insertHyperlinks="0" deleteColumns="0" deleteRows="0" autoFilter="0" pivotTables="0"/>
  <mergeCells count="2">
    <mergeCell ref="B2:E2"/>
    <mergeCell ref="B3:E3"/>
  </mergeCell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BF9C3-78D0-4555-BE0E-9C0C55EA56E0}">
  <dimension ref="A1:K62"/>
  <sheetViews>
    <sheetView tabSelected="1" topLeftCell="A25" zoomScale="70" zoomScaleNormal="70" workbookViewId="0">
      <selection activeCell="H7" sqref="H7"/>
    </sheetView>
  </sheetViews>
  <sheetFormatPr defaultColWidth="8.73046875" defaultRowHeight="14.25" x14ac:dyDescent="0.45"/>
  <cols>
    <col min="1" max="1" width="60" style="62" bestFit="1" customWidth="1"/>
    <col min="2" max="2" width="20" style="62" bestFit="1" customWidth="1"/>
    <col min="3" max="3" width="80.59765625" style="54" bestFit="1" customWidth="1"/>
    <col min="4" max="4" width="22.1328125" style="62" bestFit="1" customWidth="1"/>
    <col min="5" max="5" width="14" style="62" bestFit="1" customWidth="1"/>
    <col min="6" max="6" width="8.73046875" style="62"/>
    <col min="7" max="7" width="59.9296875" style="63" bestFit="1" customWidth="1"/>
    <col min="8" max="8" width="21.796875" style="62" bestFit="1" customWidth="1"/>
    <col min="9" max="9" width="8.19921875" style="62" bestFit="1" customWidth="1"/>
    <col min="10" max="10" width="11.53125" style="62" bestFit="1" customWidth="1"/>
    <col min="11" max="11" width="22.19921875" style="62" bestFit="1" customWidth="1"/>
    <col min="12" max="16384" width="8.73046875" style="62"/>
  </cols>
  <sheetData>
    <row r="1" spans="1:11" ht="21.4" thickBot="1" x14ac:dyDescent="0.7">
      <c r="A1" s="56" t="s">
        <v>8</v>
      </c>
      <c r="B1" s="53" t="s">
        <v>9</v>
      </c>
      <c r="C1" s="55" t="s">
        <v>10</v>
      </c>
      <c r="D1" s="53" t="s">
        <v>11</v>
      </c>
      <c r="E1" s="57" t="s">
        <v>12</v>
      </c>
      <c r="G1" s="48" t="s">
        <v>115</v>
      </c>
      <c r="H1" s="41" t="s">
        <v>116</v>
      </c>
      <c r="I1" s="42"/>
      <c r="J1" s="43"/>
      <c r="K1" s="44"/>
    </row>
    <row r="2" spans="1:11" ht="21.4" thickBot="1" x14ac:dyDescent="0.7">
      <c r="A2" s="58" t="s">
        <v>13</v>
      </c>
      <c r="B2" s="59">
        <v>1.1000000000000001</v>
      </c>
      <c r="C2" s="58" t="s">
        <v>14</v>
      </c>
      <c r="D2" s="58" t="s">
        <v>2</v>
      </c>
      <c r="E2" s="59">
        <v>3</v>
      </c>
      <c r="G2" s="49" t="s">
        <v>117</v>
      </c>
      <c r="H2" s="45" t="s">
        <v>1</v>
      </c>
      <c r="I2" s="46" t="s">
        <v>2</v>
      </c>
      <c r="J2" s="46" t="s">
        <v>3</v>
      </c>
      <c r="K2" s="47" t="s">
        <v>4</v>
      </c>
    </row>
    <row r="3" spans="1:11" ht="42" x14ac:dyDescent="0.65">
      <c r="A3" s="60" t="s">
        <v>13</v>
      </c>
      <c r="B3" s="61">
        <v>1.2</v>
      </c>
      <c r="C3" s="60" t="s">
        <v>15</v>
      </c>
      <c r="D3" s="60" t="s">
        <v>2</v>
      </c>
      <c r="E3" s="61">
        <v>3</v>
      </c>
      <c r="G3" s="50" t="s">
        <v>100</v>
      </c>
      <c r="H3" s="64">
        <v>1</v>
      </c>
      <c r="I3" s="65">
        <v>1</v>
      </c>
      <c r="J3" s="65">
        <v>1</v>
      </c>
      <c r="K3" s="66">
        <v>3</v>
      </c>
    </row>
    <row r="4" spans="1:11" ht="42" x14ac:dyDescent="0.65">
      <c r="A4" s="58" t="s">
        <v>13</v>
      </c>
      <c r="B4" s="59">
        <v>1.3</v>
      </c>
      <c r="C4" s="58" t="s">
        <v>16</v>
      </c>
      <c r="D4" s="58" t="s">
        <v>2</v>
      </c>
      <c r="E4" s="59">
        <v>3</v>
      </c>
      <c r="G4" s="51" t="s">
        <v>89</v>
      </c>
      <c r="H4" s="67">
        <v>2</v>
      </c>
      <c r="I4" s="68">
        <v>1</v>
      </c>
      <c r="J4" s="68">
        <v>1</v>
      </c>
      <c r="K4" s="69">
        <v>3</v>
      </c>
    </row>
    <row r="5" spans="1:11" ht="42" x14ac:dyDescent="0.65">
      <c r="A5" s="60" t="s">
        <v>13</v>
      </c>
      <c r="B5" s="61">
        <v>1.4</v>
      </c>
      <c r="C5" s="60" t="s">
        <v>17</v>
      </c>
      <c r="D5" s="60" t="s">
        <v>2</v>
      </c>
      <c r="E5" s="61">
        <v>3</v>
      </c>
      <c r="G5" s="50" t="s">
        <v>81</v>
      </c>
      <c r="H5" s="64"/>
      <c r="I5" s="65"/>
      <c r="J5" s="65"/>
      <c r="K5" s="66">
        <v>5</v>
      </c>
    </row>
    <row r="6" spans="1:11" ht="21" x14ac:dyDescent="0.65">
      <c r="A6" s="58" t="s">
        <v>13</v>
      </c>
      <c r="B6" s="59">
        <v>1.5</v>
      </c>
      <c r="C6" s="58" t="s">
        <v>18</v>
      </c>
      <c r="D6" s="58" t="s">
        <v>2</v>
      </c>
      <c r="E6" s="59">
        <v>3</v>
      </c>
      <c r="G6" s="51" t="s">
        <v>73</v>
      </c>
      <c r="H6" s="67"/>
      <c r="I6" s="68">
        <v>2</v>
      </c>
      <c r="J6" s="68">
        <v>1</v>
      </c>
      <c r="K6" s="69"/>
    </row>
    <row r="7" spans="1:11" ht="42" x14ac:dyDescent="0.65">
      <c r="A7" s="60" t="s">
        <v>13</v>
      </c>
      <c r="B7" s="61">
        <v>1.6</v>
      </c>
      <c r="C7" s="60" t="s">
        <v>19</v>
      </c>
      <c r="D7" s="60" t="s">
        <v>2</v>
      </c>
      <c r="E7" s="61">
        <v>3</v>
      </c>
      <c r="G7" s="50" t="s">
        <v>63</v>
      </c>
      <c r="H7" s="64"/>
      <c r="I7" s="65">
        <v>7</v>
      </c>
      <c r="J7" s="65"/>
      <c r="K7" s="66"/>
    </row>
    <row r="8" spans="1:11" ht="42" x14ac:dyDescent="0.65">
      <c r="A8" s="58" t="s">
        <v>13</v>
      </c>
      <c r="B8" s="59">
        <v>1.7</v>
      </c>
      <c r="C8" s="58" t="s">
        <v>20</v>
      </c>
      <c r="D8" s="58" t="s">
        <v>2</v>
      </c>
      <c r="E8" s="59">
        <v>3</v>
      </c>
      <c r="G8" s="51" t="s">
        <v>52</v>
      </c>
      <c r="H8" s="67">
        <v>8</v>
      </c>
      <c r="I8" s="68"/>
      <c r="J8" s="68"/>
      <c r="K8" s="69"/>
    </row>
    <row r="9" spans="1:11" ht="42" x14ac:dyDescent="0.65">
      <c r="A9" s="60" t="s">
        <v>25</v>
      </c>
      <c r="B9" s="61">
        <v>2.1</v>
      </c>
      <c r="C9" s="60" t="s">
        <v>26</v>
      </c>
      <c r="D9" s="60" t="s">
        <v>4</v>
      </c>
      <c r="E9" s="61">
        <v>1</v>
      </c>
      <c r="G9" s="50" t="s">
        <v>42</v>
      </c>
      <c r="H9" s="64"/>
      <c r="I9" s="65">
        <v>1</v>
      </c>
      <c r="J9" s="65"/>
      <c r="K9" s="66">
        <v>6</v>
      </c>
    </row>
    <row r="10" spans="1:11" ht="42" x14ac:dyDescent="0.65">
      <c r="A10" s="58" t="s">
        <v>25</v>
      </c>
      <c r="B10" s="59">
        <v>2.2000000000000002</v>
      </c>
      <c r="C10" s="58" t="s">
        <v>27</v>
      </c>
      <c r="D10" s="58" t="s">
        <v>3</v>
      </c>
      <c r="E10" s="59">
        <v>2</v>
      </c>
      <c r="G10" s="51" t="s">
        <v>33</v>
      </c>
      <c r="H10" s="67">
        <v>6</v>
      </c>
      <c r="I10" s="68"/>
      <c r="J10" s="68"/>
      <c r="K10" s="69"/>
    </row>
    <row r="11" spans="1:11" ht="42" x14ac:dyDescent="0.65">
      <c r="A11" s="60" t="s">
        <v>25</v>
      </c>
      <c r="B11" s="61">
        <v>2.2999999999999998</v>
      </c>
      <c r="C11" s="60" t="s">
        <v>28</v>
      </c>
      <c r="D11" s="60" t="s">
        <v>2</v>
      </c>
      <c r="E11" s="61">
        <v>3</v>
      </c>
      <c r="G11" s="50" t="s">
        <v>25</v>
      </c>
      <c r="H11" s="64"/>
      <c r="I11" s="65">
        <v>2</v>
      </c>
      <c r="J11" s="65">
        <v>1</v>
      </c>
      <c r="K11" s="66">
        <v>2</v>
      </c>
    </row>
    <row r="12" spans="1:11" ht="21.4" thickBot="1" x14ac:dyDescent="0.7">
      <c r="A12" s="58" t="s">
        <v>25</v>
      </c>
      <c r="B12" s="59">
        <v>2.4</v>
      </c>
      <c r="C12" s="58" t="s">
        <v>29</v>
      </c>
      <c r="D12" s="58" t="s">
        <v>2</v>
      </c>
      <c r="E12" s="59">
        <v>3</v>
      </c>
      <c r="G12" s="52" t="s">
        <v>13</v>
      </c>
      <c r="H12" s="70"/>
      <c r="I12" s="71">
        <v>7</v>
      </c>
      <c r="J12" s="71"/>
      <c r="K12" s="72"/>
    </row>
    <row r="13" spans="1:11" ht="42" x14ac:dyDescent="0.65">
      <c r="A13" s="60" t="s">
        <v>25</v>
      </c>
      <c r="B13" s="61">
        <v>2.5</v>
      </c>
      <c r="C13" s="60" t="s">
        <v>30</v>
      </c>
      <c r="D13" s="60" t="s">
        <v>4</v>
      </c>
      <c r="E13" s="61">
        <v>1</v>
      </c>
    </row>
    <row r="14" spans="1:11" ht="42" x14ac:dyDescent="0.65">
      <c r="A14" s="58" t="s">
        <v>33</v>
      </c>
      <c r="B14" s="59">
        <v>3.1</v>
      </c>
      <c r="C14" s="58" t="s">
        <v>34</v>
      </c>
      <c r="D14" s="58" t="s">
        <v>1</v>
      </c>
      <c r="E14" s="59">
        <v>4</v>
      </c>
    </row>
    <row r="15" spans="1:11" ht="42" x14ac:dyDescent="0.65">
      <c r="A15" s="60" t="s">
        <v>33</v>
      </c>
      <c r="B15" s="61">
        <v>3.2</v>
      </c>
      <c r="C15" s="60" t="s">
        <v>35</v>
      </c>
      <c r="D15" s="60" t="s">
        <v>1</v>
      </c>
      <c r="E15" s="61">
        <v>4</v>
      </c>
    </row>
    <row r="16" spans="1:11" ht="42" x14ac:dyDescent="0.65">
      <c r="A16" s="58" t="s">
        <v>33</v>
      </c>
      <c r="B16" s="59">
        <v>3.3</v>
      </c>
      <c r="C16" s="58" t="s">
        <v>36</v>
      </c>
      <c r="D16" s="58" t="s">
        <v>1</v>
      </c>
      <c r="E16" s="59">
        <v>4</v>
      </c>
    </row>
    <row r="17" spans="1:5" ht="42" x14ac:dyDescent="0.65">
      <c r="A17" s="60" t="s">
        <v>33</v>
      </c>
      <c r="B17" s="61">
        <v>3.4</v>
      </c>
      <c r="C17" s="60" t="s">
        <v>37</v>
      </c>
      <c r="D17" s="60" t="s">
        <v>1</v>
      </c>
      <c r="E17" s="61">
        <v>4</v>
      </c>
    </row>
    <row r="18" spans="1:5" ht="42" x14ac:dyDescent="0.65">
      <c r="A18" s="58" t="s">
        <v>33</v>
      </c>
      <c r="B18" s="59">
        <v>3.5</v>
      </c>
      <c r="C18" s="58" t="s">
        <v>38</v>
      </c>
      <c r="D18" s="58" t="s">
        <v>1</v>
      </c>
      <c r="E18" s="59">
        <v>4</v>
      </c>
    </row>
    <row r="19" spans="1:5" ht="42" x14ac:dyDescent="0.65">
      <c r="A19" s="60" t="s">
        <v>33</v>
      </c>
      <c r="B19" s="61">
        <v>3.6</v>
      </c>
      <c r="C19" s="60" t="s">
        <v>39</v>
      </c>
      <c r="D19" s="60" t="s">
        <v>1</v>
      </c>
      <c r="E19" s="61">
        <v>4</v>
      </c>
    </row>
    <row r="20" spans="1:5" ht="42" x14ac:dyDescent="0.65">
      <c r="A20" s="58" t="s">
        <v>42</v>
      </c>
      <c r="B20" s="59">
        <v>4.0999999999999996</v>
      </c>
      <c r="C20" s="58" t="s">
        <v>43</v>
      </c>
      <c r="D20" s="58" t="s">
        <v>4</v>
      </c>
      <c r="E20" s="59">
        <v>1</v>
      </c>
    </row>
    <row r="21" spans="1:5" ht="42" x14ac:dyDescent="0.65">
      <c r="A21" s="60" t="s">
        <v>42</v>
      </c>
      <c r="B21" s="61">
        <v>4.2</v>
      </c>
      <c r="C21" s="60" t="s">
        <v>44</v>
      </c>
      <c r="D21" s="60" t="s">
        <v>4</v>
      </c>
      <c r="E21" s="61">
        <v>1</v>
      </c>
    </row>
    <row r="22" spans="1:5" ht="42" x14ac:dyDescent="0.65">
      <c r="A22" s="58" t="s">
        <v>42</v>
      </c>
      <c r="B22" s="59">
        <v>4.3</v>
      </c>
      <c r="C22" s="58" t="s">
        <v>45</v>
      </c>
      <c r="D22" s="58" t="s">
        <v>4</v>
      </c>
      <c r="E22" s="59">
        <v>1</v>
      </c>
    </row>
    <row r="23" spans="1:5" ht="42" x14ac:dyDescent="0.65">
      <c r="A23" s="60" t="s">
        <v>42</v>
      </c>
      <c r="B23" s="61">
        <v>4.4000000000000004</v>
      </c>
      <c r="C23" s="60" t="s">
        <v>46</v>
      </c>
      <c r="D23" s="60" t="s">
        <v>4</v>
      </c>
      <c r="E23" s="61">
        <v>1</v>
      </c>
    </row>
    <row r="24" spans="1:5" ht="42" x14ac:dyDescent="0.65">
      <c r="A24" s="58" t="s">
        <v>42</v>
      </c>
      <c r="B24" s="59">
        <v>4.5</v>
      </c>
      <c r="C24" s="58" t="s">
        <v>47</v>
      </c>
      <c r="D24" s="58" t="s">
        <v>4</v>
      </c>
      <c r="E24" s="59">
        <v>1</v>
      </c>
    </row>
    <row r="25" spans="1:5" ht="42" x14ac:dyDescent="0.65">
      <c r="A25" s="60" t="s">
        <v>42</v>
      </c>
      <c r="B25" s="61">
        <v>4.5999999999999996</v>
      </c>
      <c r="C25" s="60" t="s">
        <v>48</v>
      </c>
      <c r="D25" s="60" t="s">
        <v>2</v>
      </c>
      <c r="E25" s="61">
        <v>3</v>
      </c>
    </row>
    <row r="26" spans="1:5" ht="42" x14ac:dyDescent="0.65">
      <c r="A26" s="58" t="s">
        <v>42</v>
      </c>
      <c r="B26" s="59">
        <v>4.7</v>
      </c>
      <c r="C26" s="58" t="s">
        <v>49</v>
      </c>
      <c r="D26" s="58" t="s">
        <v>4</v>
      </c>
      <c r="E26" s="59">
        <v>1</v>
      </c>
    </row>
    <row r="27" spans="1:5" ht="42" x14ac:dyDescent="0.65">
      <c r="A27" s="60" t="s">
        <v>52</v>
      </c>
      <c r="B27" s="61">
        <v>5.0999999999999996</v>
      </c>
      <c r="C27" s="60" t="s">
        <v>53</v>
      </c>
      <c r="D27" s="60" t="s">
        <v>1</v>
      </c>
      <c r="E27" s="61">
        <v>4</v>
      </c>
    </row>
    <row r="28" spans="1:5" ht="21" x14ac:dyDescent="0.65">
      <c r="A28" s="58" t="s">
        <v>52</v>
      </c>
      <c r="B28" s="59">
        <v>5.2</v>
      </c>
      <c r="C28" s="58" t="s">
        <v>54</v>
      </c>
      <c r="D28" s="58" t="s">
        <v>1</v>
      </c>
      <c r="E28" s="59">
        <v>4</v>
      </c>
    </row>
    <row r="29" spans="1:5" ht="42" x14ac:dyDescent="0.65">
      <c r="A29" s="60" t="s">
        <v>52</v>
      </c>
      <c r="B29" s="61">
        <v>5.3</v>
      </c>
      <c r="C29" s="60" t="s">
        <v>55</v>
      </c>
      <c r="D29" s="60" t="s">
        <v>1</v>
      </c>
      <c r="E29" s="61">
        <v>4</v>
      </c>
    </row>
    <row r="30" spans="1:5" ht="21" x14ac:dyDescent="0.65">
      <c r="A30" s="58" t="s">
        <v>52</v>
      </c>
      <c r="B30" s="59">
        <v>5.4</v>
      </c>
      <c r="C30" s="58" t="s">
        <v>56</v>
      </c>
      <c r="D30" s="58" t="s">
        <v>1</v>
      </c>
      <c r="E30" s="59">
        <v>4</v>
      </c>
    </row>
    <row r="31" spans="1:5" ht="42" x14ac:dyDescent="0.65">
      <c r="A31" s="60" t="s">
        <v>52</v>
      </c>
      <c r="B31" s="61">
        <v>5.5</v>
      </c>
      <c r="C31" s="60" t="s">
        <v>57</v>
      </c>
      <c r="D31" s="60" t="s">
        <v>1</v>
      </c>
      <c r="E31" s="61">
        <v>4</v>
      </c>
    </row>
    <row r="32" spans="1:5" ht="42" x14ac:dyDescent="0.65">
      <c r="A32" s="58" t="s">
        <v>52</v>
      </c>
      <c r="B32" s="59">
        <v>5.6</v>
      </c>
      <c r="C32" s="58" t="s">
        <v>58</v>
      </c>
      <c r="D32" s="58" t="s">
        <v>1</v>
      </c>
      <c r="E32" s="59">
        <v>4</v>
      </c>
    </row>
    <row r="33" spans="1:5" ht="63" x14ac:dyDescent="0.65">
      <c r="A33" s="60" t="s">
        <v>52</v>
      </c>
      <c r="B33" s="61">
        <v>5.7</v>
      </c>
      <c r="C33" s="60" t="s">
        <v>59</v>
      </c>
      <c r="D33" s="60" t="s">
        <v>1</v>
      </c>
      <c r="E33" s="61">
        <v>4</v>
      </c>
    </row>
    <row r="34" spans="1:5" ht="21" x14ac:dyDescent="0.65">
      <c r="A34" s="58" t="s">
        <v>52</v>
      </c>
      <c r="B34" s="59">
        <v>5.8</v>
      </c>
      <c r="C34" s="58" t="s">
        <v>60</v>
      </c>
      <c r="D34" s="58" t="s">
        <v>1</v>
      </c>
      <c r="E34" s="59">
        <v>4</v>
      </c>
    </row>
    <row r="35" spans="1:5" ht="21" x14ac:dyDescent="0.65">
      <c r="A35" s="60" t="s">
        <v>63</v>
      </c>
      <c r="B35" s="61">
        <v>6.1</v>
      </c>
      <c r="C35" s="60" t="s">
        <v>64</v>
      </c>
      <c r="D35" s="60" t="s">
        <v>2</v>
      </c>
      <c r="E35" s="61">
        <v>3</v>
      </c>
    </row>
    <row r="36" spans="1:5" ht="42" x14ac:dyDescent="0.65">
      <c r="A36" s="58" t="s">
        <v>63</v>
      </c>
      <c r="B36" s="59">
        <v>6.2</v>
      </c>
      <c r="C36" s="58" t="s">
        <v>65</v>
      </c>
      <c r="D36" s="58" t="s">
        <v>2</v>
      </c>
      <c r="E36" s="59">
        <v>3</v>
      </c>
    </row>
    <row r="37" spans="1:5" ht="42" x14ac:dyDescent="0.65">
      <c r="A37" s="60" t="s">
        <v>63</v>
      </c>
      <c r="B37" s="61">
        <v>6.3</v>
      </c>
      <c r="C37" s="60" t="s">
        <v>66</v>
      </c>
      <c r="D37" s="60" t="s">
        <v>2</v>
      </c>
      <c r="E37" s="61">
        <v>3</v>
      </c>
    </row>
    <row r="38" spans="1:5" ht="42" x14ac:dyDescent="0.65">
      <c r="A38" s="58" t="s">
        <v>63</v>
      </c>
      <c r="B38" s="59">
        <v>6.4</v>
      </c>
      <c r="C38" s="58" t="s">
        <v>67</v>
      </c>
      <c r="D38" s="58" t="s">
        <v>2</v>
      </c>
      <c r="E38" s="59">
        <v>3</v>
      </c>
    </row>
    <row r="39" spans="1:5" ht="42" x14ac:dyDescent="0.65">
      <c r="A39" s="60" t="s">
        <v>63</v>
      </c>
      <c r="B39" s="61">
        <v>6.5</v>
      </c>
      <c r="C39" s="60" t="s">
        <v>68</v>
      </c>
      <c r="D39" s="60" t="s">
        <v>2</v>
      </c>
      <c r="E39" s="61">
        <v>3</v>
      </c>
    </row>
    <row r="40" spans="1:5" ht="21" x14ac:dyDescent="0.65">
      <c r="A40" s="58" t="s">
        <v>63</v>
      </c>
      <c r="B40" s="59">
        <v>6.6</v>
      </c>
      <c r="C40" s="58" t="s">
        <v>69</v>
      </c>
      <c r="D40" s="58" t="s">
        <v>2</v>
      </c>
      <c r="E40" s="59">
        <v>3</v>
      </c>
    </row>
    <row r="41" spans="1:5" ht="42" x14ac:dyDescent="0.65">
      <c r="A41" s="60" t="s">
        <v>63</v>
      </c>
      <c r="B41" s="61">
        <v>6.7</v>
      </c>
      <c r="C41" s="60" t="s">
        <v>70</v>
      </c>
      <c r="D41" s="60" t="s">
        <v>2</v>
      </c>
      <c r="E41" s="61">
        <v>3</v>
      </c>
    </row>
    <row r="42" spans="1:5" ht="42" x14ac:dyDescent="0.65">
      <c r="A42" s="58" t="s">
        <v>73</v>
      </c>
      <c r="B42" s="59">
        <v>7.1</v>
      </c>
      <c r="C42" s="58" t="s">
        <v>74</v>
      </c>
      <c r="D42" s="58" t="s">
        <v>2</v>
      </c>
      <c r="E42" s="59">
        <v>3</v>
      </c>
    </row>
    <row r="43" spans="1:5" ht="42" x14ac:dyDescent="0.65">
      <c r="A43" s="60" t="s">
        <v>73</v>
      </c>
      <c r="B43" s="61">
        <v>7.4</v>
      </c>
      <c r="C43" s="60" t="s">
        <v>77</v>
      </c>
      <c r="D43" s="60" t="s">
        <v>3</v>
      </c>
      <c r="E43" s="61">
        <v>2</v>
      </c>
    </row>
    <row r="44" spans="1:5" ht="42" x14ac:dyDescent="0.65">
      <c r="A44" s="58" t="s">
        <v>73</v>
      </c>
      <c r="B44" s="59">
        <v>7.5</v>
      </c>
      <c r="C44" s="58" t="s">
        <v>78</v>
      </c>
      <c r="D44" s="58" t="s">
        <v>2</v>
      </c>
      <c r="E44" s="59">
        <v>3</v>
      </c>
    </row>
    <row r="45" spans="1:5" ht="21" x14ac:dyDescent="0.65">
      <c r="A45" s="60" t="s">
        <v>81</v>
      </c>
      <c r="B45" s="61">
        <v>8.1</v>
      </c>
      <c r="C45" s="60" t="s">
        <v>82</v>
      </c>
      <c r="D45" s="60" t="s">
        <v>4</v>
      </c>
      <c r="E45" s="61">
        <v>1</v>
      </c>
    </row>
    <row r="46" spans="1:5" ht="42" x14ac:dyDescent="0.65">
      <c r="A46" s="58" t="s">
        <v>81</v>
      </c>
      <c r="B46" s="59">
        <v>8.1999999999999993</v>
      </c>
      <c r="C46" s="58" t="s">
        <v>83</v>
      </c>
      <c r="D46" s="58" t="s">
        <v>4</v>
      </c>
      <c r="E46" s="59">
        <v>1</v>
      </c>
    </row>
    <row r="47" spans="1:5" ht="42" x14ac:dyDescent="0.65">
      <c r="A47" s="60" t="s">
        <v>81</v>
      </c>
      <c r="B47" s="61">
        <v>8.3000000000000007</v>
      </c>
      <c r="C47" s="60" t="s">
        <v>84</v>
      </c>
      <c r="D47" s="60" t="s">
        <v>4</v>
      </c>
      <c r="E47" s="61">
        <v>1</v>
      </c>
    </row>
    <row r="48" spans="1:5" ht="42" x14ac:dyDescent="0.65">
      <c r="A48" s="58" t="s">
        <v>81</v>
      </c>
      <c r="B48" s="59">
        <v>8.4</v>
      </c>
      <c r="C48" s="58" t="s">
        <v>85</v>
      </c>
      <c r="D48" s="58" t="s">
        <v>4</v>
      </c>
      <c r="E48" s="59">
        <v>1</v>
      </c>
    </row>
    <row r="49" spans="1:5" ht="42" x14ac:dyDescent="0.65">
      <c r="A49" s="60" t="s">
        <v>81</v>
      </c>
      <c r="B49" s="61">
        <v>8.5</v>
      </c>
      <c r="C49" s="60" t="s">
        <v>86</v>
      </c>
      <c r="D49" s="60" t="s">
        <v>4</v>
      </c>
      <c r="E49" s="61">
        <v>1</v>
      </c>
    </row>
    <row r="50" spans="1:5" ht="42" x14ac:dyDescent="0.65">
      <c r="A50" s="58" t="s">
        <v>89</v>
      </c>
      <c r="B50" s="59">
        <v>9.1</v>
      </c>
      <c r="C50" s="58" t="s">
        <v>90</v>
      </c>
      <c r="D50" s="58" t="s">
        <v>4</v>
      </c>
      <c r="E50" s="59">
        <v>1</v>
      </c>
    </row>
    <row r="51" spans="1:5" ht="42" x14ac:dyDescent="0.65">
      <c r="A51" s="60" t="s">
        <v>89</v>
      </c>
      <c r="B51" s="61">
        <v>9.1999999999999993</v>
      </c>
      <c r="C51" s="60" t="s">
        <v>91</v>
      </c>
      <c r="D51" s="60" t="s">
        <v>4</v>
      </c>
      <c r="E51" s="61">
        <v>1</v>
      </c>
    </row>
    <row r="52" spans="1:5" ht="42" x14ac:dyDescent="0.65">
      <c r="A52" s="58" t="s">
        <v>89</v>
      </c>
      <c r="B52" s="59">
        <v>9.3000000000000007</v>
      </c>
      <c r="C52" s="58" t="s">
        <v>92</v>
      </c>
      <c r="D52" s="58" t="s">
        <v>3</v>
      </c>
      <c r="E52" s="59">
        <v>2</v>
      </c>
    </row>
    <row r="53" spans="1:5" ht="42" x14ac:dyDescent="0.65">
      <c r="A53" s="60" t="s">
        <v>89</v>
      </c>
      <c r="B53" s="61">
        <v>9.4</v>
      </c>
      <c r="C53" s="60" t="s">
        <v>93</v>
      </c>
      <c r="D53" s="60" t="s">
        <v>2</v>
      </c>
      <c r="E53" s="61">
        <v>3</v>
      </c>
    </row>
    <row r="54" spans="1:5" ht="42" x14ac:dyDescent="0.65">
      <c r="A54" s="58" t="s">
        <v>89</v>
      </c>
      <c r="B54" s="59">
        <v>9.6</v>
      </c>
      <c r="C54" s="58" t="s">
        <v>95</v>
      </c>
      <c r="D54" s="58" t="s">
        <v>4</v>
      </c>
      <c r="E54" s="59">
        <v>1</v>
      </c>
    </row>
    <row r="55" spans="1:5" ht="63" x14ac:dyDescent="0.65">
      <c r="A55" s="60" t="s">
        <v>89</v>
      </c>
      <c r="B55" s="61">
        <v>9.6999999999999993</v>
      </c>
      <c r="C55" s="60" t="s">
        <v>96</v>
      </c>
      <c r="D55" s="60" t="s">
        <v>1</v>
      </c>
      <c r="E55" s="61">
        <v>4</v>
      </c>
    </row>
    <row r="56" spans="1:5" ht="42" x14ac:dyDescent="0.65">
      <c r="A56" s="58" t="s">
        <v>89</v>
      </c>
      <c r="B56" s="59">
        <v>9.8000000000000007</v>
      </c>
      <c r="C56" s="58" t="s">
        <v>97</v>
      </c>
      <c r="D56" s="58" t="s">
        <v>1</v>
      </c>
      <c r="E56" s="59">
        <v>4</v>
      </c>
    </row>
    <row r="57" spans="1:5" ht="42" x14ac:dyDescent="0.65">
      <c r="A57" s="60" t="s">
        <v>100</v>
      </c>
      <c r="B57" s="61">
        <v>10.1</v>
      </c>
      <c r="C57" s="60" t="s">
        <v>101</v>
      </c>
      <c r="D57" s="60" t="s">
        <v>1</v>
      </c>
      <c r="E57" s="61">
        <v>4</v>
      </c>
    </row>
    <row r="58" spans="1:5" ht="42" x14ac:dyDescent="0.65">
      <c r="A58" s="58" t="s">
        <v>100</v>
      </c>
      <c r="B58" s="59">
        <v>10.199999999999999</v>
      </c>
      <c r="C58" s="58" t="s">
        <v>102</v>
      </c>
      <c r="D58" s="58" t="s">
        <v>4</v>
      </c>
      <c r="E58" s="59">
        <v>1</v>
      </c>
    </row>
    <row r="59" spans="1:5" ht="21" x14ac:dyDescent="0.65">
      <c r="A59" s="60" t="s">
        <v>100</v>
      </c>
      <c r="B59" s="61">
        <v>10.3</v>
      </c>
      <c r="C59" s="60" t="s">
        <v>103</v>
      </c>
      <c r="D59" s="60" t="s">
        <v>4</v>
      </c>
      <c r="E59" s="61">
        <v>1</v>
      </c>
    </row>
    <row r="60" spans="1:5" ht="42" x14ac:dyDescent="0.65">
      <c r="A60" s="58" t="s">
        <v>100</v>
      </c>
      <c r="B60" s="59">
        <v>10.4</v>
      </c>
      <c r="C60" s="58" t="s">
        <v>104</v>
      </c>
      <c r="D60" s="58" t="s">
        <v>2</v>
      </c>
      <c r="E60" s="59">
        <v>3</v>
      </c>
    </row>
    <row r="61" spans="1:5" ht="42" x14ac:dyDescent="0.65">
      <c r="A61" s="60" t="s">
        <v>100</v>
      </c>
      <c r="B61" s="61">
        <v>10.5</v>
      </c>
      <c r="C61" s="60" t="s">
        <v>105</v>
      </c>
      <c r="D61" s="60" t="s">
        <v>4</v>
      </c>
      <c r="E61" s="61">
        <v>1</v>
      </c>
    </row>
    <row r="62" spans="1:5" ht="42" x14ac:dyDescent="0.65">
      <c r="A62" s="58" t="s">
        <v>100</v>
      </c>
      <c r="B62" s="59">
        <v>10.6</v>
      </c>
      <c r="C62" s="58" t="s">
        <v>106</v>
      </c>
      <c r="D62" s="58" t="s">
        <v>3</v>
      </c>
      <c r="E62" s="59">
        <v>2</v>
      </c>
    </row>
  </sheetData>
  <sheetProtection pivotTables="0"/>
  <pageMargins left="0.7" right="0.7" top="0.75" bottom="0.75" header="0.3" footer="0.3"/>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NAO Document" ma:contentTypeID="0x0101002CCEAAAF96E6EB4D9498B9D16BFA0A0401008B084B7C211F634780D299D7579C762E" ma:contentTypeVersion="18" ma:contentTypeDescription="Create a new document." ma:contentTypeScope="" ma:versionID="4153e897a04b39b5d9363f0c38781cfc">
  <xsd:schema xmlns:xsd="http://www.w3.org/2001/XMLSchema" xmlns:xs="http://www.w3.org/2001/XMLSchema" xmlns:p="http://schemas.microsoft.com/office/2006/metadata/properties" xmlns:ns2="4695d0fc-858c-4793-bcd4-5722706c7019" xmlns:ns3="a5eb1faf-b309-46ba-b2fe-8fc6bb55abfd" targetNamespace="http://schemas.microsoft.com/office/2006/metadata/properties" ma:root="true" ma:fieldsID="680725365c7594a444a1bc4e5cb29cc2" ns2:_="" ns3:_="">
    <xsd:import namespace="4695d0fc-858c-4793-bcd4-5722706c7019"/>
    <xsd:import namespace="a5eb1faf-b309-46ba-b2fe-8fc6bb55abfd"/>
    <xsd:element name="properties">
      <xsd:complexType>
        <xsd:sequence>
          <xsd:element name="documentManagement">
            <xsd:complexType>
              <xsd:all>
                <xsd:element ref="ns2:NAOProjectID" minOccurs="0"/>
                <xsd:element ref="ns2:NAOProjectName" minOccurs="0"/>
                <xsd:element ref="ns2:f324955f37364e87b19f519b8bb3a4b1" minOccurs="0"/>
                <xsd:element ref="ns2:TaxCatchAll" minOccurs="0"/>
                <xsd:element ref="ns2:TaxCatchAllLabel" minOccurs="0"/>
                <xsd:element ref="ns2:NAOonPremFilePath" minOccurs="0"/>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5d0fc-858c-4793-bcd4-5722706c7019" elementFormDefault="qualified">
    <xsd:import namespace="http://schemas.microsoft.com/office/2006/documentManagement/types"/>
    <xsd:import namespace="http://schemas.microsoft.com/office/infopath/2007/PartnerControls"/>
    <xsd:element name="NAOProjectID" ma:index="8" nillable="true" ma:displayName="Project ID" ma:internalName="NAOProjectID">
      <xsd:simpleType>
        <xsd:restriction base="dms:Text"/>
      </xsd:simpleType>
    </xsd:element>
    <xsd:element name="NAOProjectName" ma:index="9" nillable="true" ma:displayName="Project Name" ma:internalName="NAOProjectName">
      <xsd:simpleType>
        <xsd:restriction base="dms:Text"/>
      </xsd:simpleType>
    </xsd:element>
    <xsd:element name="f324955f37364e87b19f519b8bb3a4b1" ma:index="10" nillable="true" ma:taxonomy="true" ma:internalName="f324955f37364e87b19f519b8bb3a4b1" ma:taxonomyFieldName="NAOCluster" ma:displayName="Cluster" ma:fieldId="{f324955f-3736-4e87-b19f-519b8bb3a4b1}" ma:sspId="d7be2620-9bcb-4da7-afa1-29b1f21a0e7f" ma:termSetId="26397254-421f-4ad8-917b-b59e1274c0a5"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f6787601-8bf3-4779-b13b-cb97603b9b0a}" ma:internalName="TaxCatchAll" ma:showField="CatchAllData" ma:web="4695d0fc-858c-4793-bcd4-5722706c7019">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f6787601-8bf3-4779-b13b-cb97603b9b0a}" ma:internalName="TaxCatchAllLabel" ma:readOnly="true" ma:showField="CatchAllDataLabel" ma:web="4695d0fc-858c-4793-bcd4-5722706c7019">
      <xsd:complexType>
        <xsd:complexContent>
          <xsd:extension base="dms:MultiChoiceLookup">
            <xsd:sequence>
              <xsd:element name="Value" type="dms:Lookup" maxOccurs="unbounded" minOccurs="0" nillable="true"/>
            </xsd:sequence>
          </xsd:extension>
        </xsd:complexContent>
      </xsd:complexType>
    </xsd:element>
    <xsd:element name="NAOonPremFilePath" ma:index="14" nillable="true" ma:displayName="OnPrem FilePath" ma:internalName="NAOonPremFilePath">
      <xsd:simpleType>
        <xsd:restriction base="dms:Text"/>
      </xsd:simpleType>
    </xsd:element>
    <xsd:element name="_dlc_DocId" ma:index="15" nillable="true" ma:displayName="Document ID Value" ma:description="The value of the document ID assigned to this item." ma:indexed="true"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b1faf-b309-46ba-b2fe-8fc6bb55abfd" elementFormDefault="qualified">
    <xsd:import namespace="http://schemas.microsoft.com/office/2006/documentManagement/types"/>
    <xsd:import namespace="http://schemas.microsoft.com/office/infopath/2007/PartnerControls"/>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AutoTags" ma:index="24" nillable="true" ma:displayName="Tags" ma:internalName="MediaServiceAutoTags"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element name="MediaServiceDateTaken" ma:index="28" nillable="true" ma:displayName="MediaServiceDateTaken" ma:hidden="true" ma:internalName="MediaServiceDateTaken"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d7be2620-9bcb-4da7-afa1-29b1f21a0e7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2" nillable="true" ma:displayName="MediaServiceObjectDetectorVersions" ma:hidden="true" ma:indexed="true" ma:internalName="MediaServiceObjectDetectorVersions" ma:readOnly="true">
      <xsd:simpleType>
        <xsd:restriction base="dms:Text"/>
      </xsd:simpleType>
    </xsd:element>
    <xsd:element name="MediaServiceSearchProperties" ma:index="3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a a e a 5 0 c 4 - d 5 b 5 - 4 6 9 6 - 9 5 8 8 - a f d 3 3 f 0 9 6 4 f 9 "   x m l n s = " h t t p : / / s c h e m a s . m i c r o s o f t . c o m / D a t a M a s h u p " > A A A A A C A E A A B Q S w M E F A A C A A g A S I 1 S W o X x p k y m A A A A 9 w A A A B I A H A B D b 2 5 m a W c v U G F j a 2 F n Z S 5 4 b W w g o h g A K K A U A A A A A A A A A A A A A A A A A A A A A A A A A A A A h Y 8 x D o I w G I W v Q r r T F h g E U k q i g 4 s k J i b G t S k V G u H H 0 G K 5 m 4 N H 8 g p i F H V z f N / 7 h v f u 1 x v L x 7 b x L q o 3 u o M M B Z g i T 4 H s S g 1 V h g Z 7 9 G O U c 7 Y V 8 i Q q 5 U 0 y m H Q 0 Z Y Z q a 8 8 p I c 4 5 7 C L c 9 R U J K Q 3 I o d j s Z K 1 a g T 6 y / i / 7 G o w V I B X i b P 8 a w 0 M c R A k O 4 k W C K S M z Z Y W G r x F O g 5 / t D 2 S r o b F D r 7 g C f 7 1 k Z I 6 M v E / w B 1 B L A w Q U A A I A C A B I j V J 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S I 1 S W q Q R m / A h A Q A A i A U A A B M A H A B G b 3 J t d W x h c y 9 T Z W N 0 a W 9 u M S 5 t I K I Y A C i g F A A A A A A A A A A A A A A A A A A A A A A A A A A A A O 2 R P 2 v D M B D F d 0 O + w 6 E s M r i G 0 r F / w I R 2 d C E O Z A g Z F P v a C M s 6 c 5 L b l J D v X j V O M C 4 d u r Z E i 6 T H 6 f f u 9 B y W X p O F o t + v b 6 P I b R V j B V M x o 2 a j L V Y L t T E I R d c 0 i j + O F w H 3 Y N B P I g i r o I 5 L D M r j r k S T z j p m t H 5 J X G + I a h k n f d m T N h 7 5 R H O h / H h I C z T B e k 7 v T v a g B F C V W 1 j g z q e F V + z d U v u t X O W q w X U C g r W r R X y m j n o c q C d Z j k 1 X M 7 I + 9 L Y + v 5 6 K g t i H Y b / 8 x d B T E O W Y n O z 3 I u u / K q d U J P D M F X K a u R J t p e 3 r 4 T A w z 6 b f q c O k Y 9 / T x H I 1 R 9 e S d b i G u w e w n T G g b A V j W e T k I W t b o 8 t j E n E 8 i b T 9 2 f p 3 Y c I V v B B D q 9 / I X 4 L 9 T 8 H K m / g S 6 N 8 I 9 B N Q S w E C L Q A U A A I A C A B I j V J a h f G m T K Y A A A D 3 A A A A E g A A A A A A A A A A A A A A A A A A A A A A Q 2 9 u Z m l n L 1 B h Y 2 t h Z 2 U u e G 1 s U E s B A i 0 A F A A C A A g A S I 1 S W l N y O C y b A A A A 4 Q A A A B M A A A A A A A A A A A A A A A A A 8 g A A A F t D b 2 5 0 Z W 5 0 X 1 R 5 c G V z X S 5 4 b W x Q S w E C L Q A U A A I A C A B I j V J a p B G b 8 C E B A A C I B Q A A E w A A A A A A A A A A A A A A A A D a A Q A A R m 9 y b X V s Y X M v U 2 V j d G l v b j E u b V B L B Q Y A A A A A A w A D A M I A A A B I 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T J w A A A A A A A D E n 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D b 2 1 i a W 5 l Z F R h Y m x l J T I w U 3 V t b W F y e V R h Y m x l P C 9 J d G V t U G F 0 a D 4 8 L 0 l 0 Z W 1 M b 2 N h d G l v b j 4 8 U 3 R h Y m x l R W 5 0 c m l l c z 4 8 R W 5 0 c n k g V H l w Z T 0 i R m l s b F N 0 Y X R 1 c y I g V m F s d W U 9 I n N D b 2 1 w b G V 0 Z S I g L z 4 8 R W 5 0 c n k g V H l w Z T 0 i Q n V m Z m V y T m V 4 d F J l Z n J l c 2 g i I F Z h b H V l P S J s M S I g L z 4 8 R W 5 0 c n k g V H l w Z T 0 i R m l s b E N v b H V t b k 5 h b W V z I i B W Y W x 1 Z T 0 i c 1 s m c X V v d D t B c H B y b 2 F j a C Z x d W 9 0 O y w m c X V v d D t B Y 3 R p b 2 4 g T m 8 u J n F 1 b 3 Q 7 L C Z x d W 9 0 O 0 1 l Y X N 1 c m U m c X V v d D s s J n F 1 b 3 Q 7 U m V z c G 9 u c 2 U m c X V v d D s s J n F 1 b 3 Q 7 U 2 N v c m U m c X V v d D t d I i A v P j x F b n R y e S B U e X B l P S J G a W x s R W 5 h Y m x l Z C I g V m F s d W U 9 I m w w I i A v P j x F b n R y e S B U e X B l P S J G a W x s Q 2 9 s d W 1 u V H l w Z X M i I F Z h b H V l P S J z Q U F B Q U F B Q T 0 i I C 8 + P E V u d H J 5 I F R 5 c G U 9 I k Z p b G x M Y X N 0 V X B k Y X R l Z C I g V m F s d W U 9 I m Q y M D I 1 L T A y L T E 4 V D E 3 O j Q y O j E 0 L j I w N D I 3 N D V a I i A v P j x F b n R y e S B U e X B l P S J G a W x s R X J y b 3 J D b 3 V u d C I g V m F s d W U 9 I m w w I i A v P j x F b n R y e S B U e X B l P S J G a W x s R X J y b 3 J D b 2 R l I i B W Y W x 1 Z T 0 i c 1 V u a 2 5 v d 2 4 i I C 8 + P E V u d H J 5 I F R 5 c G U 9 I k Z p b G x l Z E N v b X B s Z X R l U m V z d W x 0 V G 9 X b 3 J r c 2 h l Z X Q i I F Z h b H V l P S J s M S I g L z 4 8 R W 5 0 c n k g V H l w Z T 0 i R m l s b E N v d W 5 0 I i B W Y W x 1 Z T 0 i b D Y x I i A v P j x F b n R y e S B U e X B l P S J G a W x s V G 9 E Y X R h T W 9 k Z W x F b m F i b G V k I i B W Y W x 1 Z T 0 i b D A i I C 8 + P E V u d H J 5 I F R 5 c G U 9 I k l z U H J p d m F 0 Z S I g V m F s d W U 9 I m w w I i A v P j x F b n R y e S B U e X B l P S J R d W V y e U l E I i B W Y W x 1 Z T 0 i c 2 V h O D k z Z T A 1 L T Z j Y W U t N G I z N S 0 5 N T g 3 L T g 2 O D J h Z j J j Y z g 5 N i I g L z 4 8 R W 5 0 c n k g V H l w Z T 0 i Q W R k Z W R U b 0 R h d G F N b 2 R l b C I g V m F s d W U 9 I m w w 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x v Y W R l Z F R v Q W 5 h b H l z a X N T Z X J 2 a W N l c y I g V m F s d W U 9 I m w w I i A v P j x F b n R y e S B U e X B l P S J S Z W x h d G l v b n N o a X B J b m Z v Q 2 9 u d G F p b m V y I i B W Y W x 1 Z T 0 i c 3 s m c X V v d D t j b 2 x 1 b W 5 D b 3 V u d C Z x d W 9 0 O z o 1 L C Z x d W 9 0 O 2 t l e U N v b H V t b k 5 h b W V z J n F 1 b 3 Q 7 O l t d L C Z x d W 9 0 O 3 F 1 Z X J 5 U m V s Y X R p b 2 5 z a G l w c y Z x d W 9 0 O z p b X S w m c X V v d D t j b 2 x 1 b W 5 J Z G V u d G l 0 a W V z J n F 1 b 3 Q 7 O l s m c X V v d D t T Z W N 0 a W 9 u M S 9 D b 2 1 i a W 5 l Z F R h Y m x l I F N 1 b W 1 h c n l U Y W J s Z S 9 B d X R v U m V t b 3 Z l Z E N v b H V t b n M x L n t B c H B y b 2 F j a C w w f S Z x d W 9 0 O y w m c X V v d D t T Z W N 0 a W 9 u M S 9 D b 2 1 i a W 5 l Z F R h Y m x l I F N 1 b W 1 h c n l U Y W J s Z S 9 B d X R v U m V t b 3 Z l Z E N v b H V t b n M x L n t B Y 3 R p b 2 4 g T m 8 u L D F 9 J n F 1 b 3 Q 7 L C Z x d W 9 0 O 1 N l Y 3 R p b 2 4 x L 0 N v b W J p b m V k V G F i b G U g U 3 V t b W F y e V R h Y m x l L 0 F 1 d G 9 S Z W 1 v d m V k Q 2 9 s d W 1 u c z E u e 0 1 l Y X N 1 c m U s M n 0 m c X V v d D s s J n F 1 b 3 Q 7 U 2 V j d G l v b j E v Q 2 9 t Y m l u Z W R U Y W J s Z S B T d W 1 t Y X J 5 V G F i b G U v Q X V 0 b 1 J l b W 9 2 Z W R D b 2 x 1 b W 5 z M S 5 7 U m V z c G 9 u c 2 U s M 3 0 m c X V v d D s s J n F 1 b 3 Q 7 U 2 V j d G l v b j E v Q 2 9 t Y m l u Z W R U Y W J s Z S B T d W 1 t Y X J 5 V G F i b G U v Q X V 0 b 1 J l b W 9 2 Z W R D b 2 x 1 b W 5 z M S 5 7 U 2 N v c m U s N H 0 m c X V v d D t d L C Z x d W 9 0 O 0 N v b H V t b k N v d W 5 0 J n F 1 b 3 Q 7 O j U s J n F 1 b 3 Q 7 S 2 V 5 Q 2 9 s d W 1 u T m F t Z X M m c X V v d D s 6 W 1 0 s J n F 1 b 3 Q 7 Q 2 9 s d W 1 u S W R l b n R p d G l l c y Z x d W 9 0 O z p b J n F 1 b 3 Q 7 U 2 V j d G l v b j E v Q 2 9 t Y m l u Z W R U Y W J s Z S B T d W 1 t Y X J 5 V G F i b G U v Q X V 0 b 1 J l b W 9 2 Z W R D b 2 x 1 b W 5 z M S 5 7 Q X B w c m 9 h Y 2 g s M H 0 m c X V v d D s s J n F 1 b 3 Q 7 U 2 V j d G l v b j E v Q 2 9 t Y m l u Z W R U Y W J s Z S B T d W 1 t Y X J 5 V G F i b G U v Q X V 0 b 1 J l b W 9 2 Z W R D b 2 x 1 b W 5 z M S 5 7 Q W N 0 a W 9 u I E 5 v L i w x f S Z x d W 9 0 O y w m c X V v d D t T Z W N 0 a W 9 u M S 9 D b 2 1 i a W 5 l Z F R h Y m x l I F N 1 b W 1 h c n l U Y W J s Z S 9 B d X R v U m V t b 3 Z l Z E N v b H V t b n M x L n t N Z W F z d X J l L D J 9 J n F 1 b 3 Q 7 L C Z x d W 9 0 O 1 N l Y 3 R p b 2 4 x L 0 N v b W J p b m V k V G F i b G U g U 3 V t b W F y e V R h Y m x l L 0 F 1 d G 9 S Z W 1 v d m V k Q 2 9 s d W 1 u c z E u e 1 J l c 3 B v b n N l L D N 9 J n F 1 b 3 Q 7 L C Z x d W 9 0 O 1 N l Y 3 R p b 2 4 x L 0 N v b W J p b m V k V G F i b G U g U 3 V t b W F y e V R h Y m x l L 0 F 1 d G 9 S Z W 1 v d m V k Q 2 9 s d W 1 u c z E u e 1 N j b 3 J l L D R 9 J n F 1 b 3 Q 7 X S w m c X V v d D t S Z W x h d G l v b n N o a X B J b m Z v J n F 1 b 3 Q 7 O l t d f S I g L z 4 8 L 1 N 0 Y W J s Z U V u d H J p Z X M + P C 9 J d G V t P j x J d G V t P j x J d G V t T G 9 j Y X R p b 2 4 + P E l 0 Z W 1 U e X B l P k Z v c m 1 1 b G E 8 L 0 l 0 Z W 1 U e X B l P j x J d G V t U G F 0 a D 5 T Z W N 0 a W 9 u M S 9 D b 2 1 i a W 5 l Z F R h Y m x l J T I w U 3 V t b W F y e V R h Y m x l J T I w L S U y M G Z v c i U y M H B p d m 9 0 P C 9 J d G V t U G F 0 a D 4 8 L 0 l 0 Z W 1 M b 2 N h d G l v b j 4 8 U 3 R h Y m x l R W 5 0 c m l l c z 4 8 R W 5 0 c n k g V H l w Z T 0 i R m l s b E V y c m 9 y Q 2 9 k Z S I g V m F s d W U 9 I n N V b m t u b 3 d u I i A v P j x F b n R y e S B U e X B l P S J C d W Z m Z X J O Z X h 0 U m V m c m V z a C I g V m F s d W U 9 I m w x I i A v P j x F b n R y e S B U e X B l P S J G a W x s R X J y b 3 J D b 3 V u d C I g V m F s d W U 9 I m w w I i A v P j x F b n R y e S B U e X B l P S J G a W x s R W 5 h Y m x l Z C I g V m F s d W U 9 I m w w I i A v P j x F b n R y e S B U e X B l P S J G a W x s T G F z d F V w Z G F 0 Z W Q i I F Z h b H V l P S J k M j A y N S 0 w M i 0 x O F Q x N z o 0 M j o x N i 4 4 O T I 3 M T A 4 W i I g L z 4 8 R W 5 0 c n k g V H l w Z T 0 i R m l s b E N v b H V t b l R 5 c G V z I i B W Y W x 1 Z T 0 i c 0 F B Q U F B Q U E 9 I i A v P j x F b n R y e S B U e X B l P S J G a W x s Q 2 9 s d W 1 u T m F t Z X M i I F Z h b H V l P S J z W y Z x d W 9 0 O 0 F w c H J v Y W N o J n F 1 b 3 Q 7 L C Z x d W 9 0 O 0 F j d G l v b i B O b y 4 m c X V v d D s s J n F 1 b 3 Q 7 T W V h c 3 V y Z S Z x d W 9 0 O y w m c X V v d D t S Z X N w b 2 5 z Z S Z x d W 9 0 O y w m c X V v d D t T Y 2 9 y Z S Z x d W 9 0 O 1 0 i I C 8 + P E V u d H J 5 I F R 5 c G U 9 I k Z p b G x T d G F 0 d X M i I F Z h b H V l P S J z Q 2 9 t c G x l d G U i I C 8 + P E V u d H J 5 I F R 5 c G U 9 I k Z p b G x l Z E N v b X B s Z X R l U m V z d W x 0 V G 9 X b 3 J r c 2 h l Z X Q i I F Z h b H V l P S J s M C I g L z 4 8 R W 5 0 c n k g V H l w Z T 0 i U m V s Y X R p b 2 5 z a G l w S W 5 m b 0 N v b n R h a W 5 l c i I g V m F s d W U 9 I n N 7 J n F 1 b 3 Q 7 Y 2 9 s d W 1 u Q 2 9 1 b n Q m c X V v d D s 6 N S w m c X V v d D t r Z X l D b 2 x 1 b W 5 O Y W 1 l c y Z x d W 9 0 O z p b X S w m c X V v d D t x d W V y e V J l b G F 0 a W 9 u c 2 h p c H M m c X V v d D s 6 W 1 0 s J n F 1 b 3 Q 7 Y 2 9 s d W 1 u S W R l b n R p d G l l c y Z x d W 9 0 O z p b J n F 1 b 3 Q 7 U 2 V j d G l v b j E v Q 2 9 t Y m l u Z W R U Y W J s Z S B T d W 1 t Y X J 5 V G F i b G U g L S B m b 3 I g c G l 2 b 3 Q v Q X V 0 b 1 J l b W 9 2 Z W R D b 2 x 1 b W 5 z M S 5 7 Q X B w c m 9 h Y 2 g s M H 0 m c X V v d D s s J n F 1 b 3 Q 7 U 2 V j d G l v b j E v Q 2 9 t Y m l u Z W R U Y W J s Z S B T d W 1 t Y X J 5 V G F i b G U g L S B m b 3 I g c G l 2 b 3 Q v Q X V 0 b 1 J l b W 9 2 Z W R D b 2 x 1 b W 5 z M S 5 7 Q W N 0 a W 9 u I E 5 v L i w x f S Z x d W 9 0 O y w m c X V v d D t T Z W N 0 a W 9 u M S 9 D b 2 1 i a W 5 l Z F R h Y m x l I F N 1 b W 1 h c n l U Y W J s Z S A t I G Z v c i B w a X Z v d C 9 B d X R v U m V t b 3 Z l Z E N v b H V t b n M x L n t N Z W F z d X J l L D J 9 J n F 1 b 3 Q 7 L C Z x d W 9 0 O 1 N l Y 3 R p b 2 4 x L 0 N v b W J p b m V k V G F i b G U g U 3 V t b W F y e V R h Y m x l I C 0 g Z m 9 y I H B p d m 9 0 L 0 F 1 d G 9 S Z W 1 v d m V k Q 2 9 s d W 1 u c z E u e 1 J l c 3 B v b n N l L D N 9 J n F 1 b 3 Q 7 L C Z x d W 9 0 O 1 N l Y 3 R p b 2 4 x L 0 N v b W J p b m V k V G F i b G U g U 3 V t b W F y e V R h Y m x l I C 0 g Z m 9 y I H B p d m 9 0 L 0 F 1 d G 9 S Z W 1 v d m V k Q 2 9 s d W 1 u c z E u e 1 N j b 3 J l L D R 9 J n F 1 b 3 Q 7 X S w m c X V v d D t D b 2 x 1 b W 5 D b 3 V u d C Z x d W 9 0 O z o 1 L C Z x d W 9 0 O 0 t l e U N v b H V t b k 5 h b W V z J n F 1 b 3 Q 7 O l t d L C Z x d W 9 0 O 0 N v b H V t b k l k Z W 5 0 a X R p Z X M m c X V v d D s 6 W y Z x d W 9 0 O 1 N l Y 3 R p b 2 4 x L 0 N v b W J p b m V k V G F i b G U g U 3 V t b W F y e V R h Y m x l I C 0 g Z m 9 y I H B p d m 9 0 L 0 F 1 d G 9 S Z W 1 v d m V k Q 2 9 s d W 1 u c z E u e 0 F w c H J v Y W N o L D B 9 J n F 1 b 3 Q 7 L C Z x d W 9 0 O 1 N l Y 3 R p b 2 4 x L 0 N v b W J p b m V k V G F i b G U g U 3 V t b W F y e V R h Y m x l I C 0 g Z m 9 y I H B p d m 9 0 L 0 F 1 d G 9 S Z W 1 v d m V k Q 2 9 s d W 1 u c z E u e 0 F j d G l v b i B O b y 4 s M X 0 m c X V v d D s s J n F 1 b 3 Q 7 U 2 V j d G l v b j E v Q 2 9 t Y m l u Z W R U Y W J s Z S B T d W 1 t Y X J 5 V G F i b G U g L S B m b 3 I g c G l 2 b 3 Q v Q X V 0 b 1 J l b W 9 2 Z W R D b 2 x 1 b W 5 z M S 5 7 T W V h c 3 V y Z S w y f S Z x d W 9 0 O y w m c X V v d D t T Z W N 0 a W 9 u M S 9 D b 2 1 i a W 5 l Z F R h Y m x l I F N 1 b W 1 h c n l U Y W J s Z S A t I G Z v c i B w a X Z v d C 9 B d X R v U m V t b 3 Z l Z E N v b H V t b n M x L n t S Z X N w b 2 5 z Z S w z f S Z x d W 9 0 O y w m c X V v d D t T Z W N 0 a W 9 u M S 9 D b 2 1 i a W 5 l Z F R h Y m x l I F N 1 b W 1 h c n l U Y W J s Z S A t I G Z v c i B w a X Z v d C 9 B d X R v U m V t b 3 Z l Z E N v b H V t b n M x L n t T Y 2 9 y Z S w 0 f S Z x d W 9 0 O 1 0 s J n F 1 b 3 Q 7 U m V s Y X R p b 2 5 z a G l w S W 5 m b y Z x d W 9 0 O z p b X X 0 i I C 8 + P E V u d H J 5 I F R 5 c G U 9 I k Z p b G x U b 0 R h d G F N b 2 R l b E V u Y W J s Z W Q i I F Z h b H V l P S J s M C I g L z 4 8 R W 5 0 c n k g V H l w Z T 0 i S X N Q c m l 2 Y X R l I i B W Y W x 1 Z T 0 i b D A i I C 8 + P E V u d H J 5 I F R 5 c G U 9 I l F 1 Z X J 5 S U Q i I F Z h b H V l P S J z Z D A 5 O W U w O D Y t N 2 N m Y S 0 0 M m N j L W E 1 M D A t O W Y w N G J m M D R i M W Z h 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x v Y W R l Z F R v Q W 5 h b H l z a X N T Z X J 2 a W N l c y I g V m F s d W U 9 I m w w I i A v P j x F b n R y e S B U e X B l P S J G a W x s Q 2 9 1 b n Q i I F Z h b H V l P S J s N j E i I C 8 + P E V u d H J 5 I F R 5 c G U 9 I k F k Z G V k V G 9 E Y X R h T W 9 k Z W w i I F Z h b H V l P S J s M C I g L z 4 8 L 1 N 0 Y W J s Z U V u d H J p Z X M + P C 9 J d G V t P j x J d G V t P j x J d G V t T G 9 j Y X R p b 2 4 + P E l 0 Z W 1 U e X B l P k Z v c m 1 1 b G E 8 L 0 l 0 Z W 1 U e X B l P j x J d G V t U G F 0 a D 5 T Z W N 0 a W 9 u M S 9 D b 2 1 i a W 5 l Z F R h Y m x l J T I w U 3 V t b W F y e V R h Y m x l J T I w K D M p P C 9 J d G V t U G F 0 a D 4 8 L 0 l 0 Z W 1 M b 2 N h d G l v b j 4 8 U 3 R h Y m x l R W 5 0 c m l l c z 4 8 R W 5 0 c n k g V H l w Z T 0 i R m l s b E N v b H V t b k 5 h b W V z I i B W Y W x 1 Z T 0 i c 1 s m c X V v d D t B c H B y b 2 F j a C Z x d W 9 0 O y w m c X V v d D t B Y 3 R p b 2 4 g T m 8 u J n F 1 b 3 Q 7 L C Z x d W 9 0 O 0 1 l Y X N 1 c m U m c X V v d D s s J n F 1 b 3 Q 7 U m V z c G 9 u c 2 U m c X V v d D s s J n F 1 b 3 Q 7 U 2 N v c m U m c X V v d D t d I i A v P j x F b n R y e S B U e X B l P S J C d W Z m Z X J O Z X h 0 U m V m c m V z a C I g V m F s d W U 9 I m w x I i A v P j x F b n R y e S B U e X B l P S J G a W x s Q 2 9 s d W 1 u V H l w Z X M i I F Z h b H V l P S J z Q U F B Q U F B Q T 0 i I C 8 + P E V u d H J 5 I F R 5 c G U 9 I k Z p b G x F b m F i b G V k I i B W Y W x 1 Z T 0 i b D E i I C 8 + P E V u d H J 5 I F R 5 c G U 9 I k Z p b G x M Y X N 0 V X B k Y X R l Z C I g V m F s d W U 9 I m Q y M D I 1 L T A y L T E 4 V D E 3 O j Q y O j E 2 L j g 2 M T c 0 O T V a I i A v P j x F b n R y e S B U e X B l P S J G a W x s R X J y b 3 J D b 3 V u d C I g V m F s d W U 9 I m w w I i A v P j x F b n R y e S B U e X B l P S J G a W x s R X J y b 3 J D b 2 R l I i B W Y W x 1 Z T 0 i c 1 V u a 2 5 v d 2 4 i I C 8 + P E V u d H J 5 I F R 5 c G U 9 I k Z p b G x D b 3 V u d C I g V m F s d W U 9 I m w 2 M S I g L z 4 8 R W 5 0 c n k g V H l w Z T 0 i R m l s b G V k Q 2 9 t c G x l d G V S Z X N 1 b H R U b 1 d v c m t z a G V l d C I g V m F s d W U 9 I m w x I i A v P j x F b n R y e S B U e X B l P S J B Z G R l Z F R v R G F 0 Y U 1 v Z G V s I i B W Y W x 1 Z T 0 i b D A i I C 8 + P E V u d H J 5 I F R 5 c G U 9 I k Z p b G x U b 0 R h d G F N b 2 R l b E V u Y W J s Z W Q i I F Z h b H V l P S J s M C I g L z 4 8 R W 5 0 c n k g V H l w Z T 0 i S X N Q c m l 2 Y X R l I i B W Y W x 1 Z T 0 i b D A i I C 8 + P E V u d H J 5 I F R 5 c G U 9 I l F 1 Z X J 5 S U Q i I F Z h b H V l P S J z O G F m O T g x M z k t N z l m Z C 0 0 Y m J j L W I z N W M t M j V l Y T U y O W Y 4 M 2 Q 2 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Q 2 9 t Y m l u Z W R U Y W J s Z V 9 T d W 1 t Y X J 5 V G F i b G V f X z I z I i A v P j x F b n R y e S B U e X B l P S J M b 2 F k Z W R U b 0 F u Y W x 5 c 2 l z U 2 V y d m l j Z X M i I F Z h b H V l P S J s M C 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Q 2 9 t Y m l u Z W R U Y W J s Z S B T d W 1 t Y X J 5 V G F i b G U g K D M p L 0 F 1 d G 9 S Z W 1 v d m V k Q 2 9 s d W 1 u c z E u e 0 F w c H J v Y W N o L D B 9 J n F 1 b 3 Q 7 L C Z x d W 9 0 O 1 N l Y 3 R p b 2 4 x L 0 N v b W J p b m V k V G F i b G U g U 3 V t b W F y e V R h Y m x l I C g z K S 9 B d X R v U m V t b 3 Z l Z E N v b H V t b n M x L n t B Y 3 R p b 2 4 g T m 8 u L D F 9 J n F 1 b 3 Q 7 L C Z x d W 9 0 O 1 N l Y 3 R p b 2 4 x L 0 N v b W J p b m V k V G F i b G U g U 3 V t b W F y e V R h Y m x l I C g z K S 9 B d X R v U m V t b 3 Z l Z E N v b H V t b n M x L n t N Z W F z d X J l L D J 9 J n F 1 b 3 Q 7 L C Z x d W 9 0 O 1 N l Y 3 R p b 2 4 x L 0 N v b W J p b m V k V G F i b G U g U 3 V t b W F y e V R h Y m x l I C g z K S 9 B d X R v U m V t b 3 Z l Z E N v b H V t b n M x L n t S Z X N w b 2 5 z Z S w z f S Z x d W 9 0 O y w m c X V v d D t T Z W N 0 a W 9 u M S 9 D b 2 1 i a W 5 l Z F R h Y m x l I F N 1 b W 1 h c n l U Y W J s Z S A o M y k v Q X V 0 b 1 J l b W 9 2 Z W R D b 2 x 1 b W 5 z M S 5 7 U 2 N v c m U s N H 0 m c X V v d D t d L C Z x d W 9 0 O 0 N v b H V t b k N v d W 5 0 J n F 1 b 3 Q 7 O j U s J n F 1 b 3 Q 7 S 2 V 5 Q 2 9 s d W 1 u T m F t Z X M m c X V v d D s 6 W 1 0 s J n F 1 b 3 Q 7 Q 2 9 s d W 1 u S W R l b n R p d G l l c y Z x d W 9 0 O z p b J n F 1 b 3 Q 7 U 2 V j d G l v b j E v Q 2 9 t Y m l u Z W R U Y W J s Z S B T d W 1 t Y X J 5 V G F i b G U g K D M p L 0 F 1 d G 9 S Z W 1 v d m V k Q 2 9 s d W 1 u c z E u e 0 F w c H J v Y W N o L D B 9 J n F 1 b 3 Q 7 L C Z x d W 9 0 O 1 N l Y 3 R p b 2 4 x L 0 N v b W J p b m V k V G F i b G U g U 3 V t b W F y e V R h Y m x l I C g z K S 9 B d X R v U m V t b 3 Z l Z E N v b H V t b n M x L n t B Y 3 R p b 2 4 g T m 8 u L D F 9 J n F 1 b 3 Q 7 L C Z x d W 9 0 O 1 N l Y 3 R p b 2 4 x L 0 N v b W J p b m V k V G F i b G U g U 3 V t b W F y e V R h Y m x l I C g z K S 9 B d X R v U m V t b 3 Z l Z E N v b H V t b n M x L n t N Z W F z d X J l L D J 9 J n F 1 b 3 Q 7 L C Z x d W 9 0 O 1 N l Y 3 R p b 2 4 x L 0 N v b W J p b m V k V G F i b G U g U 3 V t b W F y e V R h Y m x l I C g z K S 9 B d X R v U m V t b 3 Z l Z E N v b H V t b n M x L n t S Z X N w b 2 5 z Z S w z f S Z x d W 9 0 O y w m c X V v d D t T Z W N 0 a W 9 u M S 9 D b 2 1 i a W 5 l Z F R h Y m x l I F N 1 b W 1 h c n l U Y W J s Z S A o M y k v Q X V 0 b 1 J l b W 9 2 Z W R D b 2 x 1 b W 5 z M S 5 7 U 2 N v c m U s N H 0 m c X V v d D t d L C Z x d W 9 0 O 1 J l b G F 0 a W 9 u c 2 h p c E l u Z m 8 m c X V v d D s 6 W 1 1 9 I i A v P j w v U 3 R h Y m x l R W 5 0 c m l l c z 4 8 L 0 l 0 Z W 0 + P E l 0 Z W 0 + P E l 0 Z W 1 M b 2 N h d G l v b j 4 8 S X R l b V R 5 c G U + R m 9 y b X V s Y T w v S X R l b V R 5 c G U + P E l 0 Z W 1 Q Y X R o P l N l Y 3 R p b 2 4 x L 0 N v b W J p b m V k V G F i b G U l M j B T d W 1 t Y X J 5 V G F i b G U v U 2 9 1 c m N l P C 9 J d G V t U G F 0 a D 4 8 L 0 l 0 Z W 1 M b 2 N h d G l v b j 4 8 U 3 R h Y m x l R W 5 0 c m l l c y A v P j w v S X R l b T 4 8 S X R l b T 4 8 S X R l b U x v Y 2 F 0 a W 9 u P j x J d G V t V H l w Z T 5 G b 3 J t d W x h P C 9 J d G V t V H l w Z T 4 8 S X R l b V B h d G g + U 2 V j d G l v b j E v Q 2 9 t Y m l u Z W R U Y W J s Z S U y M F N 1 b W 1 h c n l U Y W J s Z S 9 G a W x 0 Z X J l Z F R h Y m x l c z w v S X R l b V B h d G g + P C 9 J d G V t T G 9 j Y X R p b 2 4 + P F N 0 Y W J s Z U V u d H J p Z X M g L z 4 8 L 0 l 0 Z W 0 + P E l 0 Z W 0 + P E l 0 Z W 1 M b 2 N h d G l v b j 4 8 S X R l b V R 5 c G U + R m 9 y b X V s Y T w v S X R l b V R 5 c G U + P E l 0 Z W 1 Q Y X R o P l N l Y 3 R p b 2 4 x L 0 N v b W J p b m V k V G F i b G U l M j B T d W 1 t Y X J 5 V G F i b G U v Q 2 9 t Y m l u Z W R U Y W J s Z X M 8 L 0 l 0 Z W 1 Q Y X R o P j w v S X R l b U x v Y 2 F 0 a W 9 u P j x T d G F i b G V F b n R y a W V z I C 8 + P C 9 J d G V t P j x J d G V t P j x J d G V t T G 9 j Y X R p b 2 4 + P E l 0 Z W 1 U e X B l P k Z v c m 1 1 b G E 8 L 0 l 0 Z W 1 U e X B l P j x J d G V t U G F 0 a D 5 T Z W N 0 a W 9 u M S 9 D b 2 1 i a W 5 l Z F R h Y m x l J T I w U 3 V t b W F y e V R h Y m x l L 1 N v c n R l Z C U y M F J v d 3 M 8 L 0 l 0 Z W 1 Q Y X R o P j w v S X R l b U x v Y 2 F 0 a W 9 u P j x T d G F i b G V F b n R y a W V z I C 8 + P C 9 J d G V t P j x J d G V t P j x J d G V t T G 9 j Y X R p b 2 4 + P E l 0 Z W 1 U e X B l P k Z v c m 1 1 b G E 8 L 0 l 0 Z W 1 U e X B l P j x J d G V t U G F 0 a D 5 T Z W N 0 a W 9 u M S 9 D b 2 1 i a W 5 l Z F R h Y m x l J T I w U 3 V t b W F y e V R h Y m x l L 0 Z p b H R l c m V k J T I w U m 9 3 c z w v S X R l b V B h d G g + P C 9 J d G V t T G 9 j Y X R p b 2 4 + P F N 0 Y W J s Z U V u d H J p Z X M g L z 4 8 L 0 l 0 Z W 0 + P E l 0 Z W 0 + P E l 0 Z W 1 M b 2 N h d G l v b j 4 8 S X R l b V R 5 c G U + R m 9 y b X V s Y T w v S X R l b V R 5 c G U + P E l 0 Z W 1 Q Y X R o P l N l Y 3 R p b 2 4 x L 0 N v b W J p b m V k V G F i b G U l M j B T d W 1 t Y X J 5 V G F i b G U l M j A t J T I w Z m 9 y J T I w c G l 2 b 3 Q v U 2 9 1 c m N l P C 9 J d G V t U G F 0 a D 4 8 L 0 l 0 Z W 1 M b 2 N h d G l v b j 4 8 U 3 R h Y m x l R W 5 0 c m l l c y A v P j w v S X R l b T 4 8 S X R l b T 4 8 S X R l b U x v Y 2 F 0 a W 9 u P j x J d G V t V H l w Z T 5 G b 3 J t d W x h P C 9 J d G V t V H l w Z T 4 8 S X R l b V B h d G g + U 2 V j d G l v b j E v Q 2 9 t Y m l u Z W R U Y W J s Z S U y M F N 1 b W 1 h c n l U Y W J s Z S U y M C 0 l M j B m b 3 I l M j B w a X Z v d C 9 G a W x 0 Z X J l Z F R h Y m x l c z w v S X R l b V B h d G g + P C 9 J d G V t T G 9 j Y X R p b 2 4 + P F N 0 Y W J s Z U V u d H J p Z X M g L z 4 8 L 0 l 0 Z W 0 + P E l 0 Z W 0 + P E l 0 Z W 1 M b 2 N h d G l v b j 4 8 S X R l b V R 5 c G U + R m 9 y b X V s Y T w v S X R l b V R 5 c G U + P E l 0 Z W 1 Q Y X R o P l N l Y 3 R p b 2 4 x L 0 N v b W J p b m V k V G F i b G U l M j B T d W 1 t Y X J 5 V G F i b G U l M j A t J T I w Z m 9 y J T I w c G l 2 b 3 Q v Q 2 9 t Y m l u Z W R U Y W J s Z X M 8 L 0 l 0 Z W 1 Q Y X R o P j w v S X R l b U x v Y 2 F 0 a W 9 u P j x T d G F i b G V F b n R y a W V z I C 8 + P C 9 J d G V t P j x J d G V t P j x J d G V t T G 9 j Y X R p b 2 4 + P E l 0 Z W 1 U e X B l P k Z v c m 1 1 b G E 8 L 0 l 0 Z W 1 U e X B l P j x J d G V t U G F 0 a D 5 T Z W N 0 a W 9 u M S 9 D b 2 1 i a W 5 l Z F R h Y m x l J T I w U 3 V t b W F y e V R h Y m x l J T I w L S U y M G Z v c i U y M H B p d m 9 0 L 1 N v c n R l Z C U y M F J v d 3 M 8 L 0 l 0 Z W 1 Q Y X R o P j w v S X R l b U x v Y 2 F 0 a W 9 u P j x T d G F i b G V F b n R y a W V z I C 8 + P C 9 J d G V t P j x J d G V t P j x J d G V t T G 9 j Y X R p b 2 4 + P E l 0 Z W 1 U e X B l P k Z v c m 1 1 b G E 8 L 0 l 0 Z W 1 U e X B l P j x J d G V t U G F 0 a D 5 T Z W N 0 a W 9 u M S 9 D b 2 1 i a W 5 l Z F R h Y m x l J T I w U 3 V t b W F y e V R h Y m x l J T I w L S U y M G Z v c i U y M H B p d m 9 0 L 0 Z p b H R l c m V k J T I w U m 9 3 c z w v S X R l b V B h d G g + P C 9 J d G V t T G 9 j Y X R p b 2 4 + P F N 0 Y W J s Z U V u d H J p Z X M g L z 4 8 L 0 l 0 Z W 0 + P E l 0 Z W 0 + P E l 0 Z W 1 M b 2 N h d G l v b j 4 8 S X R l b V R 5 c G U + R m 9 y b X V s Y T w v S X R l b V R 5 c G U + P E l 0 Z W 1 Q Y X R o P l N l Y 3 R p b 2 4 x L 0 N v b W J p b m V k V G F i b G U l M j B T d W 1 t Y X J 5 V G F i b G U l M j A o M y k v U 2 9 1 c m N l P C 9 J d G V t U G F 0 a D 4 8 L 0 l 0 Z W 1 M b 2 N h d G l v b j 4 8 U 3 R h Y m x l R W 5 0 c m l l c y A v P j w v S X R l b T 4 8 S X R l b T 4 8 S X R l b U x v Y 2 F 0 a W 9 u P j x J d G V t V H l w Z T 5 G b 3 J t d W x h P C 9 J d G V t V H l w Z T 4 8 S X R l b V B h d G g + U 2 V j d G l v b j E v Q 2 9 t Y m l u Z W R U Y W J s Z S U y M F N 1 b W 1 h c n l U Y W J s Z S U y M C g z K S 9 G a W x 0 Z X J l Z F R h Y m x l c z w v S X R l b V B h d G g + P C 9 J d G V t T G 9 j Y X R p b 2 4 + P F N 0 Y W J s Z U V u d H J p Z X M g L z 4 8 L 0 l 0 Z W 0 + P E l 0 Z W 0 + P E l 0 Z W 1 M b 2 N h d G l v b j 4 8 S X R l b V R 5 c G U + R m 9 y b X V s Y T w v S X R l b V R 5 c G U + P E l 0 Z W 1 Q Y X R o P l N l Y 3 R p b 2 4 x L 0 N v b W J p b m V k V G F i b G U l M j B T d W 1 t Y X J 5 V G F i b G U l M j A o M y k v Q 2 9 t Y m l u Z W R U Y W J s Z X M 8 L 0 l 0 Z W 1 Q Y X R o P j w v S X R l b U x v Y 2 F 0 a W 9 u P j x T d G F i b G V F b n R y a W V z I C 8 + P C 9 J d G V t P j x J d G V t P j x J d G V t T G 9 j Y X R p b 2 4 + P E l 0 Z W 1 U e X B l P k Z v c m 1 1 b G E 8 L 0 l 0 Z W 1 U e X B l P j x J d G V t U G F 0 a D 5 T Z W N 0 a W 9 u M S 9 D b 2 1 i a W 5 l Z F R h Y m x l J T I w U 3 V t b W F y e V R h Y m x l J T I w K D M p L 1 N v c n R l Z C U y M F J v d 3 M 8 L 0 l 0 Z W 1 Q Y X R o P j w v S X R l b U x v Y 2 F 0 a W 9 u P j x T d G F i b G V F b n R y a W V z I C 8 + P C 9 J d G V t P j x J d G V t P j x J d G V t T G 9 j Y X R p b 2 4 + P E l 0 Z W 1 U e X B l P k Z v c m 1 1 b G E 8 L 0 l 0 Z W 1 U e X B l P j x J d G V t U G F 0 a D 5 T Z W N 0 a W 9 u M S 9 D b 2 1 i a W 5 l Z F R h Y m x l J T I w U 3 V t b W F y e V R h Y m x l J T I w K D M p L 0 Z p b H R l c m V k J T I w U m 9 3 c z 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e s w w M m H z E C b M c y / z K g + i A A A A A A C A A A A A A A Q Z g A A A A E A A C A A A A C v n 1 T Z A Y A b o h l W Q b Q n t t y 1 K X o x y l b X Y C A / P l D M G X a 7 h Q A A A A A O g A A A A A I A A C A A A A D M l 9 V r T x Q + E P s + f Q e b r o K o Y C n m U b + C x U D t o F / 5 s t K n w 1 A A A A D T 4 j O v d F x X S G q S i 3 c h h J H T 5 h s D 6 W V x t v 9 E i 1 G n i h F l v / 4 1 w z 5 Y s 5 P 0 R f v j 4 q i Z O h N q y W M I p X r r W 9 h Q a Q 7 W P Z j L m v M h I j 1 Z 6 8 H R L R U f F 0 e R t E A A A A D Q z f X 5 0 8 s V K u c m i J r q W f h / J a 3 9 a f n u n N M L m u Y s K F T o y i n Q N D K x z A w W 6 I I t U R 7 U H G 0 u e c z R T Q 4 l 7 J c A e h 5 d V 2 W p < / D a t a M a s h u p > 
</file>

<file path=customXml/item5.xml><?xml version="1.0" encoding="utf-8"?>
<p:properties xmlns:p="http://schemas.microsoft.com/office/2006/metadata/properties" xmlns:xsi="http://www.w3.org/2001/XMLSchema-instance" xmlns:pc="http://schemas.microsoft.com/office/infopath/2007/PartnerControls">
  <documentManagement>
    <NAOonPremFilePath xmlns="4695d0fc-858c-4793-bcd4-5722706c7019" xsi:nil="true"/>
    <TaxCatchAll xmlns="4695d0fc-858c-4793-bcd4-5722706c7019">
      <Value>1</Value>
    </TaxCatchAll>
    <f324955f37364e87b19f519b8bb3a4b1 xmlns="4695d0fc-858c-4793-bcd4-5722706c7019">
      <Terms xmlns="http://schemas.microsoft.com/office/infopath/2007/PartnerControls">
        <TermInfo xmlns="http://schemas.microsoft.com/office/infopath/2007/PartnerControls">
          <TermName xmlns="http://schemas.microsoft.com/office/infopath/2007/PartnerControls">Society</TermName>
          <TermId xmlns="http://schemas.microsoft.com/office/infopath/2007/PartnerControls">355e7bff-8b93-4a35-8a3e-88055f88d1a7</TermId>
        </TermInfo>
      </Terms>
    </f324955f37364e87b19f519b8bb3a4b1>
    <NAOProjectID xmlns="4695d0fc-858c-4793-bcd4-5722706c7019" xsi:nil="true"/>
    <lcf76f155ced4ddcb4097134ff3c332f xmlns="a5eb1faf-b309-46ba-b2fe-8fc6bb55abfd">
      <Terms xmlns="http://schemas.microsoft.com/office/infopath/2007/PartnerControls"/>
    </lcf76f155ced4ddcb4097134ff3c332f>
    <NAOProjectName xmlns="4695d0fc-858c-4793-bcd4-5722706c7019" xsi:nil="true"/>
    <_dlc_DocId xmlns="4695d0fc-858c-4793-bcd4-5722706c7019">HUBFINANDRIS-655817016-4778</_dlc_DocId>
    <_dlc_DocIdUrl xmlns="4695d0fc-858c-4793-bcd4-5722706c7019">
      <Url>https://nationalauditoffice.sharepoint.com/sites/HUBFinandRiskMngmt/_layouts/15/DocIdRedir.aspx?ID=HUBFINANDRIS-655817016-4778</Url>
      <Description>HUBFINANDRIS-655817016-4778</Description>
    </_dlc_DocIdUrl>
  </documentManagement>
</p:properties>
</file>

<file path=customXml/itemProps1.xml><?xml version="1.0" encoding="utf-8"?>
<ds:datastoreItem xmlns:ds="http://schemas.openxmlformats.org/officeDocument/2006/customXml" ds:itemID="{D832CC06-FB63-443F-96CF-DD23B16CE59A}">
  <ds:schemaRefs>
    <ds:schemaRef ds:uri="http://schemas.microsoft.com/sharepoint/v3/contenttype/forms"/>
  </ds:schemaRefs>
</ds:datastoreItem>
</file>

<file path=customXml/itemProps2.xml><?xml version="1.0" encoding="utf-8"?>
<ds:datastoreItem xmlns:ds="http://schemas.openxmlformats.org/officeDocument/2006/customXml" ds:itemID="{EBB04551-3651-4FB3-A998-33AC246786F0}">
  <ds:schemaRefs>
    <ds:schemaRef ds:uri="http://schemas.microsoft.com/sharepoint/events"/>
  </ds:schemaRefs>
</ds:datastoreItem>
</file>

<file path=customXml/itemProps3.xml><?xml version="1.0" encoding="utf-8"?>
<ds:datastoreItem xmlns:ds="http://schemas.openxmlformats.org/officeDocument/2006/customXml" ds:itemID="{3DAE1FB3-D570-4C68-8E96-0D50D591EF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5d0fc-858c-4793-bcd4-5722706c7019"/>
    <ds:schemaRef ds:uri="a5eb1faf-b309-46ba-b2fe-8fc6bb55ab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2CB3B37-3FA0-4000-972C-B3224FA488A4}">
  <ds:schemaRefs>
    <ds:schemaRef ds:uri="http://schemas.microsoft.com/DataMashup"/>
  </ds:schemaRefs>
</ds:datastoreItem>
</file>

<file path=customXml/itemProps5.xml><?xml version="1.0" encoding="utf-8"?>
<ds:datastoreItem xmlns:ds="http://schemas.openxmlformats.org/officeDocument/2006/customXml" ds:itemID="{3295C959-68E7-400D-9079-2EBE7CACFB53}">
  <ds:schemaRefs>
    <ds:schemaRef ds:uri="4695d0fc-858c-4793-bcd4-5722706c7019"/>
    <ds:schemaRef ds:uri="http://www.w3.org/XML/1998/namespace"/>
    <ds:schemaRef ds:uri="http://schemas.microsoft.com/office/infopath/2007/PartnerControls"/>
    <ds:schemaRef ds:uri="http://purl.org/dc/terms/"/>
    <ds:schemaRef ds:uri="http://schemas.openxmlformats.org/package/2006/metadata/core-properties"/>
    <ds:schemaRef ds:uri="http://purl.org/dc/elements/1.1/"/>
    <ds:schemaRef ds:uri="http://schemas.microsoft.com/office/2006/documentManagement/types"/>
    <ds:schemaRef ds:uri="a5eb1faf-b309-46ba-b2fe-8fc6bb55abfd"/>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Welcome</vt:lpstr>
      <vt:lpstr>How to Use</vt:lpstr>
      <vt:lpstr>Self-Assessment</vt:lpstr>
      <vt:lpstr>Outcomes</vt:lpstr>
      <vt:lpstr>Overall view</vt:lpstr>
      <vt:lpstr>Outcome Analyser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AHMED, Javed</dc:creator>
  <cp:keywords/>
  <dc:description/>
  <cp:lastModifiedBy>HEPPLESTON, Russell</cp:lastModifiedBy>
  <cp:revision/>
  <dcterms:created xsi:type="dcterms:W3CDTF">2024-11-19T12:22:11Z</dcterms:created>
  <dcterms:modified xsi:type="dcterms:W3CDTF">2025-02-18T17:54:22Z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7fb5750-e571-4995-ad43-41f70dfcb9e2_Enabled">
    <vt:lpwstr>true</vt:lpwstr>
  </property>
  <property fmtid="{D5CDD505-2E9C-101B-9397-08002B2CF9AE}" pid="3" name="MSIP_Label_57fb5750-e571-4995-ad43-41f70dfcb9e2_SetDate">
    <vt:lpwstr>2024-11-19T12:22:41Z</vt:lpwstr>
  </property>
  <property fmtid="{D5CDD505-2E9C-101B-9397-08002B2CF9AE}" pid="4" name="MSIP_Label_57fb5750-e571-4995-ad43-41f70dfcb9e2_Method">
    <vt:lpwstr>Privileged</vt:lpwstr>
  </property>
  <property fmtid="{D5CDD505-2E9C-101B-9397-08002B2CF9AE}" pid="5" name="MSIP_Label_57fb5750-e571-4995-ad43-41f70dfcb9e2_Name">
    <vt:lpwstr>Operational</vt:lpwstr>
  </property>
  <property fmtid="{D5CDD505-2E9C-101B-9397-08002B2CF9AE}" pid="6" name="MSIP_Label_57fb5750-e571-4995-ad43-41f70dfcb9e2_SiteId">
    <vt:lpwstr>e569c7b0-6dfc-42b8-9b6a-2cfc414d4f8c</vt:lpwstr>
  </property>
  <property fmtid="{D5CDD505-2E9C-101B-9397-08002B2CF9AE}" pid="7" name="MSIP_Label_57fb5750-e571-4995-ad43-41f70dfcb9e2_ActionId">
    <vt:lpwstr>ee3bfd99-3b45-48a5-a812-ffc918a1d486</vt:lpwstr>
  </property>
  <property fmtid="{D5CDD505-2E9C-101B-9397-08002B2CF9AE}" pid="8" name="MSIP_Label_57fb5750-e571-4995-ad43-41f70dfcb9e2_ContentBits">
    <vt:lpwstr>0</vt:lpwstr>
  </property>
  <property fmtid="{D5CDD505-2E9C-101B-9397-08002B2CF9AE}" pid="9" name="ContentTypeId">
    <vt:lpwstr>0x0101002CCEAAAF96E6EB4D9498B9D16BFA0A0401008B084B7C211F634780D299D7579C762E</vt:lpwstr>
  </property>
  <property fmtid="{D5CDD505-2E9C-101B-9397-08002B2CF9AE}" pid="10" name="_dlc_DocIdItemGuid">
    <vt:lpwstr>cecc85af-5b52-4a8a-8b8d-26b8cd7d9432</vt:lpwstr>
  </property>
  <property fmtid="{D5CDD505-2E9C-101B-9397-08002B2CF9AE}" pid="11" name="MediaServiceImageTags">
    <vt:lpwstr/>
  </property>
  <property fmtid="{D5CDD505-2E9C-101B-9397-08002B2CF9AE}" pid="12" name="NAOCluster">
    <vt:lpwstr>1;#Society|355e7bff-8b93-4a35-8a3e-88055f88d1a7</vt:lpwstr>
  </property>
</Properties>
</file>